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125" windowHeight="12540" firstSheet="3" activeTab="3"/>
  </bookViews>
  <sheets>
    <sheet name="Sheet1" sheetId="1" r:id="rId1" state="hidden"/>
    <sheet name="Sheet4" sheetId="2" r:id="rId2" state="hidden"/>
    <sheet name="Sheet9" sheetId="3" r:id="rId3" state="hidden"/>
    <sheet name="竞价明细表" sheetId="4" r:id="rId4"/>
    <sheet name="Sheet7" sheetId="5" r:id="rId5" state="hidden"/>
    <sheet name="Sheet8" sheetId="6" r:id="rId6" state="hidden"/>
    <sheet name="Sheet3" sheetId="7" r:id="rId7" state="hidden"/>
    <sheet name="Sheet5" sheetId="8" r:id="rId8" state="hidden"/>
    <sheet name="Sheet6" sheetId="9" r:id="rId9" state="hidden"/>
  </sheets>
  <definedNames>
    <definedName name="_xlnm._FilterDatabase" localSheetId="0" hidden="1">Sheet1!$A$1:$G$1545</definedName>
    <definedName name="_xlnm._FilterDatabase" localSheetId="6" hidden="1">Sheet3!$A$1:$T$1955</definedName>
    <definedName name="_xlnm._FilterDatabase" localSheetId="8" hidden="1">Sheet6!$A$1:$D$297</definedName>
    <definedName name="_xlnm._FilterDatabase" localSheetId="5" hidden="1">Sheet8!$A$1:$R$1949</definedName>
    <definedName name="_xlnm._FilterDatabase" localSheetId="3" hidden="1">竞价明细表!$A$4:$WVI$5</definedName>
  </definedNames>
</workbook>
</file>

<file path=xl/sharedStrings.xml><?xml version="1.0" encoding="utf-8"?>
<sst xmlns="http://schemas.openxmlformats.org/spreadsheetml/2006/main" uniqueCount="1612" count="1612">
  <si>
    <t>成品名称</t>
  </si>
  <si>
    <t>成品规格</t>
  </si>
  <si>
    <t>计划生产量</t>
  </si>
  <si>
    <t>材料名称</t>
  </si>
  <si>
    <t>规格型号</t>
  </si>
  <si>
    <t>材料编码</t>
  </si>
  <si>
    <t>包材使用量</t>
  </si>
  <si>
    <t>阿胶珠</t>
  </si>
  <si>
    <t>1kg/袋</t>
  </si>
  <si>
    <t>纸袋</t>
  </si>
  <si>
    <t>38×47.5cm</t>
  </si>
  <si>
    <t>B002</t>
  </si>
  <si>
    <t>纸箱</t>
  </si>
  <si>
    <t>63.2*35*25cm</t>
  </si>
  <si>
    <t>B020002</t>
  </si>
  <si>
    <t>艾绒</t>
  </si>
  <si>
    <t>14.5g×10支/盒</t>
  </si>
  <si>
    <t>艾绒盒</t>
  </si>
  <si>
    <t>14.5g*10支/盒</t>
  </si>
  <si>
    <t>B030024</t>
  </si>
  <si>
    <t>艾绒卷纸</t>
  </si>
  <si>
    <t>203mm</t>
  </si>
  <si>
    <t>B290001</t>
  </si>
  <si>
    <t>防伪标签</t>
  </si>
  <si>
    <t>25*25mm</t>
  </si>
  <si>
    <t>B160003</t>
  </si>
  <si>
    <t>合格证</t>
  </si>
  <si>
    <t>45*30mm</t>
  </si>
  <si>
    <t>B170010</t>
  </si>
  <si>
    <t>63.2*35*31cm</t>
  </si>
  <si>
    <t>B020003</t>
  </si>
  <si>
    <t>4g×40支/盒</t>
  </si>
  <si>
    <t>4g*40支/盒</t>
  </si>
  <si>
    <t>B030048</t>
  </si>
  <si>
    <t>B290002</t>
  </si>
  <si>
    <t>胶条袋</t>
  </si>
  <si>
    <t>7.5*18cm</t>
  </si>
  <si>
    <t>B350001</t>
  </si>
  <si>
    <t>61*35*18.5cm</t>
  </si>
  <si>
    <t>B020005</t>
  </si>
  <si>
    <t>5g×20袋/盒</t>
  </si>
  <si>
    <t>5g*20袋/盒</t>
  </si>
  <si>
    <t>B030057</t>
  </si>
  <si>
    <t>艾绒内袋复合袋</t>
  </si>
  <si>
    <t>5g/袋</t>
  </si>
  <si>
    <t>B040032</t>
  </si>
  <si>
    <t>白花蛇舌草</t>
  </si>
  <si>
    <t>38*47.5cm</t>
  </si>
  <si>
    <t>B010002</t>
  </si>
  <si>
    <t>白及</t>
  </si>
  <si>
    <t>26*41cm</t>
  </si>
  <si>
    <t>B010001</t>
  </si>
  <si>
    <t>白茅根</t>
  </si>
  <si>
    <t>白前</t>
  </si>
  <si>
    <t>白芍</t>
  </si>
  <si>
    <t>白术</t>
  </si>
  <si>
    <t>白鲜皮</t>
  </si>
  <si>
    <t>白芷</t>
  </si>
  <si>
    <t>百部</t>
  </si>
  <si>
    <t>百合</t>
  </si>
  <si>
    <t>100g/袋</t>
  </si>
  <si>
    <t>百合袋</t>
  </si>
  <si>
    <t>B030</t>
  </si>
  <si>
    <t>内袋</t>
  </si>
  <si>
    <t>15.5*21cm</t>
  </si>
  <si>
    <t>B060035</t>
  </si>
  <si>
    <t>150g/瓶</t>
  </si>
  <si>
    <t>百合瓶标</t>
  </si>
  <si>
    <t>B150020</t>
  </si>
  <si>
    <t>干燥剂</t>
  </si>
  <si>
    <t>2g/袋</t>
  </si>
  <si>
    <t>B330001</t>
  </si>
  <si>
    <t>透明塑料瓶</t>
  </si>
  <si>
    <t>85*120mm</t>
  </si>
  <si>
    <t>B110002</t>
  </si>
  <si>
    <t>柏子仁</t>
  </si>
  <si>
    <t>自封袋</t>
  </si>
  <si>
    <t>200mm*300mm*8S</t>
  </si>
  <si>
    <t>B050007</t>
  </si>
  <si>
    <t>板蓝根</t>
  </si>
  <si>
    <t>半夏曲</t>
  </si>
  <si>
    <t>25kg/袋</t>
  </si>
  <si>
    <t>编织袋</t>
  </si>
  <si>
    <t>55*107cm</t>
  </si>
  <si>
    <t>B070001</t>
  </si>
  <si>
    <t>600*1000*0.05mm</t>
  </si>
  <si>
    <t>B060037</t>
  </si>
  <si>
    <t>半枝莲</t>
  </si>
  <si>
    <t>北败酱草</t>
  </si>
  <si>
    <t>北柴胡</t>
  </si>
  <si>
    <t>北沙参</t>
  </si>
  <si>
    <t>槟榔</t>
  </si>
  <si>
    <t>燀桃仁</t>
  </si>
  <si>
    <t>20*29*8cm</t>
  </si>
  <si>
    <t>B050001</t>
  </si>
  <si>
    <t>炒白扁豆仁</t>
  </si>
  <si>
    <t>炒白芍</t>
  </si>
  <si>
    <t>炒槟榔</t>
  </si>
  <si>
    <t>炒苍耳子</t>
  </si>
  <si>
    <t>炒川楝子</t>
  </si>
  <si>
    <t>炒僵蚕</t>
  </si>
  <si>
    <t>炒决明子</t>
  </si>
  <si>
    <t>200g/瓶</t>
  </si>
  <si>
    <t>炒决明子瓶标</t>
  </si>
  <si>
    <t>B150018</t>
  </si>
  <si>
    <t>瓶标（炒决明子）</t>
  </si>
  <si>
    <t>200g/瓶（200*45mm）</t>
  </si>
  <si>
    <t>B380009</t>
  </si>
  <si>
    <t>85*75mm</t>
  </si>
  <si>
    <t>B110004</t>
  </si>
  <si>
    <t>炒苦杏仁</t>
  </si>
  <si>
    <t>炒莱菔子</t>
  </si>
  <si>
    <t>炒麦芽</t>
  </si>
  <si>
    <t>炒牛蒡子</t>
  </si>
  <si>
    <t>炒山楂</t>
  </si>
  <si>
    <t>炒酸枣仁</t>
  </si>
  <si>
    <t>240mm*350mm*8S</t>
  </si>
  <si>
    <t>B050008</t>
  </si>
  <si>
    <t>炒王不留行</t>
  </si>
  <si>
    <t>炒栀子</t>
  </si>
  <si>
    <t>炒紫苏子</t>
  </si>
  <si>
    <t>沉香粉</t>
  </si>
  <si>
    <t>3g×10瓶/盒</t>
  </si>
  <si>
    <t>沉香粉盒</t>
  </si>
  <si>
    <t>3g*10瓶/盒</t>
  </si>
  <si>
    <t>B085</t>
  </si>
  <si>
    <t>沉香粉说明书</t>
  </si>
  <si>
    <t>3g*10瓶</t>
  </si>
  <si>
    <t>B105</t>
  </si>
  <si>
    <t>沉香粉圆标</t>
  </si>
  <si>
    <t>3g/瓶</t>
  </si>
  <si>
    <t>B058</t>
  </si>
  <si>
    <t>盒托</t>
  </si>
  <si>
    <t>10支大</t>
  </si>
  <si>
    <t>B130002</t>
  </si>
  <si>
    <t>聚乙烯瓶</t>
  </si>
  <si>
    <t>17*63mm</t>
  </si>
  <si>
    <t>B120002</t>
  </si>
  <si>
    <t>41*31*30cm</t>
  </si>
  <si>
    <t>B020008</t>
  </si>
  <si>
    <t>陈皮</t>
  </si>
  <si>
    <t>100g/瓶</t>
  </si>
  <si>
    <t>陈皮瓶标</t>
  </si>
  <si>
    <t>B150022</t>
  </si>
  <si>
    <t>瓶标（陈皮)</t>
  </si>
  <si>
    <t>100g瓶（200*83mm）</t>
  </si>
  <si>
    <t>B380004</t>
  </si>
  <si>
    <t>85*130mm</t>
  </si>
  <si>
    <t>B110006</t>
  </si>
  <si>
    <t>赤芍</t>
  </si>
  <si>
    <t>赤小豆</t>
  </si>
  <si>
    <t>30*20cm</t>
  </si>
  <si>
    <t>B010003</t>
  </si>
  <si>
    <t>44.6*25.1*21.6cm</t>
  </si>
  <si>
    <t>B009</t>
  </si>
  <si>
    <t>300g/瓶</t>
  </si>
  <si>
    <t>赤小豆瓶标</t>
  </si>
  <si>
    <t>B150023</t>
  </si>
  <si>
    <t>楮实子</t>
  </si>
  <si>
    <t>川贝母</t>
  </si>
  <si>
    <t>10g/袋</t>
  </si>
  <si>
    <t>川贝母袋</t>
  </si>
  <si>
    <t>B037</t>
  </si>
  <si>
    <t>12*17cm</t>
  </si>
  <si>
    <t>B060036</t>
  </si>
  <si>
    <t>20g/盒</t>
  </si>
  <si>
    <t>川贝母盒</t>
  </si>
  <si>
    <t>B030031</t>
  </si>
  <si>
    <t>9*15cm</t>
  </si>
  <si>
    <t>B044</t>
  </si>
  <si>
    <t>川贝母粉</t>
  </si>
  <si>
    <t>2g×10瓶/盒</t>
  </si>
  <si>
    <t>川贝母粉盒</t>
  </si>
  <si>
    <t>2g*10瓶/盒</t>
  </si>
  <si>
    <t>B030001</t>
  </si>
  <si>
    <t>川贝母粉说明书</t>
  </si>
  <si>
    <t>2g*10瓶</t>
  </si>
  <si>
    <t>B140008</t>
  </si>
  <si>
    <t>川贝母粉圆标</t>
  </si>
  <si>
    <t>2g/瓶</t>
  </si>
  <si>
    <t>B180004</t>
  </si>
  <si>
    <t>2g×20袋/盒</t>
  </si>
  <si>
    <t>2g*20袋/盒</t>
  </si>
  <si>
    <t>B137</t>
  </si>
  <si>
    <t>川贝母粉卷膜</t>
  </si>
  <si>
    <t>B159</t>
  </si>
  <si>
    <t>2g*20袋</t>
  </si>
  <si>
    <t>B108</t>
  </si>
  <si>
    <t>川楝子</t>
  </si>
  <si>
    <t>川芎</t>
  </si>
  <si>
    <t>垂盆草</t>
  </si>
  <si>
    <t>醋北柴胡</t>
  </si>
  <si>
    <t>醋鳖甲</t>
  </si>
  <si>
    <t>30kg/袋</t>
  </si>
  <si>
    <t>醋莪术</t>
  </si>
  <si>
    <t>醋龟甲</t>
  </si>
  <si>
    <t>醋青皮</t>
  </si>
  <si>
    <t>醋三棱</t>
  </si>
  <si>
    <t>醋五灵脂</t>
  </si>
  <si>
    <t>醋五味子</t>
  </si>
  <si>
    <t>醋五味子瓶标</t>
  </si>
  <si>
    <t>B150047</t>
  </si>
  <si>
    <t>80g/瓶</t>
  </si>
  <si>
    <t>B150053</t>
  </si>
  <si>
    <t>85*65mm</t>
  </si>
  <si>
    <t>B110005</t>
  </si>
  <si>
    <t>醋香附</t>
  </si>
  <si>
    <t>醋延胡索</t>
  </si>
  <si>
    <t>61*35*21.5cm</t>
  </si>
  <si>
    <t>B020006</t>
  </si>
  <si>
    <t>大腹毛</t>
  </si>
  <si>
    <t>大黄</t>
  </si>
  <si>
    <t>大黄粉</t>
  </si>
  <si>
    <t>21*30cm</t>
  </si>
  <si>
    <t>B128</t>
  </si>
  <si>
    <t>大血藤</t>
  </si>
  <si>
    <t>大枣</t>
  </si>
  <si>
    <t>150g/袋</t>
  </si>
  <si>
    <t>大枣袋</t>
  </si>
  <si>
    <t>B033</t>
  </si>
  <si>
    <t>大枣瓶标</t>
  </si>
  <si>
    <t>B150034</t>
  </si>
  <si>
    <t>85*100mm</t>
  </si>
  <si>
    <t>B110003</t>
  </si>
  <si>
    <t>丹参</t>
  </si>
  <si>
    <t>丹参瓶标</t>
  </si>
  <si>
    <t>B150035</t>
  </si>
  <si>
    <t>瓶标（丹参）</t>
  </si>
  <si>
    <t>200g/瓶（200*65mm）</t>
  </si>
  <si>
    <t>B380007</t>
  </si>
  <si>
    <t>丹参粉</t>
  </si>
  <si>
    <t>丹参粉复合膜</t>
  </si>
  <si>
    <t>B040025</t>
  </si>
  <si>
    <t>丹参粉盒</t>
  </si>
  <si>
    <t>B030037</t>
  </si>
  <si>
    <t>丹参粉卷膜</t>
  </si>
  <si>
    <t>B162</t>
  </si>
  <si>
    <t>丹参粉说明书</t>
  </si>
  <si>
    <t>B140028</t>
  </si>
  <si>
    <t>淡竹叶</t>
  </si>
  <si>
    <t>当归</t>
  </si>
  <si>
    <t>当归袋</t>
  </si>
  <si>
    <t>B031</t>
  </si>
  <si>
    <t>当归瓶标</t>
  </si>
  <si>
    <t>B150030</t>
  </si>
  <si>
    <t>瓶标（当归）</t>
  </si>
  <si>
    <t>100g/瓶（200*83mm）</t>
  </si>
  <si>
    <t>B380005</t>
  </si>
  <si>
    <t>党参</t>
  </si>
  <si>
    <t>120g/瓶</t>
  </si>
  <si>
    <t>党参瓶标</t>
  </si>
  <si>
    <t>120g/瓶（200*45mm）</t>
  </si>
  <si>
    <t>B150088</t>
  </si>
  <si>
    <t>瓶标（党参）</t>
  </si>
  <si>
    <t>120g/瓶（200*45mm)</t>
  </si>
  <si>
    <t>B380010</t>
  </si>
  <si>
    <t>党参片</t>
  </si>
  <si>
    <t>刀豆</t>
  </si>
  <si>
    <t>稻芽</t>
  </si>
  <si>
    <t>地肤子</t>
  </si>
  <si>
    <t>地骨皮</t>
  </si>
  <si>
    <t>地黄</t>
  </si>
  <si>
    <t>地龙</t>
  </si>
  <si>
    <t>地榆</t>
  </si>
  <si>
    <t>冬虫夏草</t>
  </si>
  <si>
    <t>10g/盒</t>
  </si>
  <si>
    <t>橙黑喷漆盒</t>
  </si>
  <si>
    <t>14*21cm</t>
  </si>
  <si>
    <t>B300003</t>
  </si>
  <si>
    <t>带锁长方透明盒</t>
  </si>
  <si>
    <t>21*14*5.5cm</t>
  </si>
  <si>
    <t>B230007</t>
  </si>
  <si>
    <t>手提袋10</t>
  </si>
  <si>
    <t>350*290*100mm</t>
  </si>
  <si>
    <t>B210010</t>
  </si>
  <si>
    <t>手提袋10（红）</t>
  </si>
  <si>
    <t>B210014</t>
  </si>
  <si>
    <t>15g/盒</t>
  </si>
  <si>
    <t>1g/瓶</t>
  </si>
  <si>
    <t>B1-20瓶</t>
  </si>
  <si>
    <t>39*33*86mm</t>
  </si>
  <si>
    <t>B100010</t>
  </si>
  <si>
    <t>冬虫夏草内盒</t>
  </si>
  <si>
    <t>10*7.8*8.8cm</t>
  </si>
  <si>
    <t>B280003</t>
  </si>
  <si>
    <t>冬虫夏草瓶标</t>
  </si>
  <si>
    <t>B150060</t>
  </si>
  <si>
    <t>3*9cm</t>
  </si>
  <si>
    <t>B060040</t>
  </si>
  <si>
    <t>18.5*18.5cm</t>
  </si>
  <si>
    <t>B300002</t>
  </si>
  <si>
    <t>带锁四方盒</t>
  </si>
  <si>
    <t>18*18*5.5cm</t>
  </si>
  <si>
    <t>B230010</t>
  </si>
  <si>
    <t>25g/盒</t>
  </si>
  <si>
    <t>30g/盒</t>
  </si>
  <si>
    <t>40g/盒</t>
  </si>
  <si>
    <t>24.5*18*5.5cm</t>
  </si>
  <si>
    <t>B230008</t>
  </si>
  <si>
    <t>黑檀喷漆盒</t>
  </si>
  <si>
    <t>24.7*18cm</t>
  </si>
  <si>
    <t>B300001</t>
  </si>
  <si>
    <t>50g/盒</t>
  </si>
  <si>
    <t>5g×2盒</t>
  </si>
  <si>
    <t>平板透明四方盒</t>
  </si>
  <si>
    <t>8*8*6cm</t>
  </si>
  <si>
    <t>B230005</t>
  </si>
  <si>
    <t>手提袋7(红）</t>
  </si>
  <si>
    <t>260*250*90mm</t>
  </si>
  <si>
    <t>B210013</t>
  </si>
  <si>
    <t>纸质礼盒4</t>
  </si>
  <si>
    <t>260*150*75mm</t>
  </si>
  <si>
    <t>B310019</t>
  </si>
  <si>
    <t>5g/盒</t>
  </si>
  <si>
    <t>纸质礼盒11</t>
  </si>
  <si>
    <t>80*80*40mm</t>
  </si>
  <si>
    <t>B310026</t>
  </si>
  <si>
    <t>80g/盒</t>
  </si>
  <si>
    <t>手提袋9</t>
  </si>
  <si>
    <t>310*290*95mm</t>
  </si>
  <si>
    <t>B210009</t>
  </si>
  <si>
    <t>杜仲</t>
  </si>
  <si>
    <t>100g/盒</t>
  </si>
  <si>
    <t>杜仲盒</t>
  </si>
  <si>
    <t>B030017</t>
  </si>
  <si>
    <t>16*22cm</t>
  </si>
  <si>
    <t>B060032</t>
  </si>
  <si>
    <t>煅牡蛎</t>
  </si>
  <si>
    <t>莪术</t>
  </si>
  <si>
    <t>法半夏</t>
  </si>
  <si>
    <t>番泻叶</t>
  </si>
  <si>
    <t>30g/袋</t>
  </si>
  <si>
    <t>番泻叶袋</t>
  </si>
  <si>
    <t>B025</t>
  </si>
  <si>
    <t>番泻叶瓶标</t>
  </si>
  <si>
    <t>B150065</t>
  </si>
  <si>
    <t>85*150mm</t>
  </si>
  <si>
    <t>B110007</t>
  </si>
  <si>
    <t>防风</t>
  </si>
  <si>
    <t>防己</t>
  </si>
  <si>
    <t>佛手</t>
  </si>
  <si>
    <t>麸炒白术</t>
  </si>
  <si>
    <t>麸炒苍术</t>
  </si>
  <si>
    <t>麸炒冬瓜子</t>
  </si>
  <si>
    <t>麸炒芡实</t>
  </si>
  <si>
    <t>麸炒山药</t>
  </si>
  <si>
    <t>麸炒神曲</t>
  </si>
  <si>
    <t>麸炒薏苡仁</t>
  </si>
  <si>
    <t>麸炒枳壳</t>
  </si>
  <si>
    <t>麸煨肉豆蔻</t>
  </si>
  <si>
    <t>茯苓</t>
  </si>
  <si>
    <t>茯苓瓶标</t>
  </si>
  <si>
    <t>B150003</t>
  </si>
  <si>
    <t>茯苓粉</t>
  </si>
  <si>
    <t>茯苓粉盒</t>
  </si>
  <si>
    <t>B030055</t>
  </si>
  <si>
    <t>茯苓粉瓶标</t>
  </si>
  <si>
    <t>B150083</t>
  </si>
  <si>
    <t>口服固体药用高密度聚乙烯瓶</t>
  </si>
  <si>
    <t>85*88mm</t>
  </si>
  <si>
    <t>B120003</t>
  </si>
  <si>
    <t>茯神</t>
  </si>
  <si>
    <t>浮小麦</t>
  </si>
  <si>
    <t>覆盆子</t>
  </si>
  <si>
    <t>甘草片</t>
  </si>
  <si>
    <t>甘草片袋</t>
  </si>
  <si>
    <t>B060038</t>
  </si>
  <si>
    <t>甘草片瓶标</t>
  </si>
  <si>
    <t>B150068</t>
  </si>
  <si>
    <t>瓶标(甘草片）</t>
  </si>
  <si>
    <t>100g/瓶（200*65mm）</t>
  </si>
  <si>
    <t>B380008</t>
  </si>
  <si>
    <t>干姜</t>
  </si>
  <si>
    <t>干石斛</t>
  </si>
  <si>
    <t>干益母草</t>
  </si>
  <si>
    <t>干鱼腥草</t>
  </si>
  <si>
    <t>藁本片</t>
  </si>
  <si>
    <t>葛根</t>
  </si>
  <si>
    <t>钩藤</t>
  </si>
  <si>
    <t>枸杞子</t>
  </si>
  <si>
    <t>枸杞子袋</t>
  </si>
  <si>
    <t>B023</t>
  </si>
  <si>
    <t>枸杞子瓶标</t>
  </si>
  <si>
    <t>B150004</t>
  </si>
  <si>
    <t>B150019</t>
  </si>
  <si>
    <t>250g/袋</t>
  </si>
  <si>
    <t>B060009</t>
  </si>
  <si>
    <t>50g/袋</t>
  </si>
  <si>
    <t>B022</t>
  </si>
  <si>
    <t>瓜蒌</t>
  </si>
  <si>
    <t>瓜蒌皮</t>
  </si>
  <si>
    <t>瓜蒌子</t>
  </si>
  <si>
    <t>广藿香</t>
  </si>
  <si>
    <t>广金钱草</t>
  </si>
  <si>
    <t>桂枝</t>
  </si>
  <si>
    <t>海螵蛸</t>
  </si>
  <si>
    <t>诃子肉</t>
  </si>
  <si>
    <t>合欢花</t>
  </si>
  <si>
    <t>合欢皮</t>
  </si>
  <si>
    <t>荷梗</t>
  </si>
  <si>
    <t>荷叶</t>
  </si>
  <si>
    <t>0.5kg/袋</t>
  </si>
  <si>
    <t>黑豆</t>
  </si>
  <si>
    <t>黑顺片</t>
  </si>
  <si>
    <t>黑芝麻</t>
  </si>
  <si>
    <t>红参粉</t>
  </si>
  <si>
    <t>红参粉复合膜</t>
  </si>
  <si>
    <t>B040008</t>
  </si>
  <si>
    <t>红参粉盒</t>
  </si>
  <si>
    <t>B030034</t>
  </si>
  <si>
    <t>红参粉卷膜</t>
  </si>
  <si>
    <t>B156</t>
  </si>
  <si>
    <t>红参粉说明书</t>
  </si>
  <si>
    <t>B140027</t>
  </si>
  <si>
    <t>红参片</t>
  </si>
  <si>
    <t>红参片瓶标</t>
  </si>
  <si>
    <t>B130</t>
  </si>
  <si>
    <t>瓶标（红参片）</t>
  </si>
  <si>
    <t>200g/瓶（200*83mm）</t>
  </si>
  <si>
    <t>B380006</t>
  </si>
  <si>
    <t>红参片袋</t>
  </si>
  <si>
    <t>B018</t>
  </si>
  <si>
    <t>红花</t>
  </si>
  <si>
    <t>红景天</t>
  </si>
  <si>
    <t>红景天瓶标</t>
  </si>
  <si>
    <t>B131</t>
  </si>
  <si>
    <t>71*41*32.5cm</t>
  </si>
  <si>
    <t>B020009</t>
  </si>
  <si>
    <t>红景天粉</t>
  </si>
  <si>
    <t>60g/瓶</t>
  </si>
  <si>
    <t>红景天粉盒</t>
  </si>
  <si>
    <t>B030054</t>
  </si>
  <si>
    <t>红景天粉瓶标</t>
  </si>
  <si>
    <t>B150086</t>
  </si>
  <si>
    <t>厚朴</t>
  </si>
  <si>
    <t>虎杖</t>
  </si>
  <si>
    <t>琥珀粉</t>
  </si>
  <si>
    <t>1.5g×10瓶/盒</t>
  </si>
  <si>
    <t>琥珀粉盒</t>
  </si>
  <si>
    <t>1.5g*10瓶/盒</t>
  </si>
  <si>
    <t>B030003</t>
  </si>
  <si>
    <t>琥珀粉说明书</t>
  </si>
  <si>
    <t>1.5g*10瓶</t>
  </si>
  <si>
    <t>B149</t>
  </si>
  <si>
    <t>琥珀粉圆标</t>
  </si>
  <si>
    <t>1.5g/瓶</t>
  </si>
  <si>
    <t>B180009</t>
  </si>
  <si>
    <t>花椒</t>
  </si>
  <si>
    <t>300mm*400mm*8S</t>
  </si>
  <si>
    <t>B050006</t>
  </si>
  <si>
    <t>黄柏</t>
  </si>
  <si>
    <t>黄精</t>
  </si>
  <si>
    <t>黄连片</t>
  </si>
  <si>
    <t>黄芪</t>
  </si>
  <si>
    <t>黄芪袋</t>
  </si>
  <si>
    <t>B060012</t>
  </si>
  <si>
    <t>黄芪瓶标</t>
  </si>
  <si>
    <t>B150050</t>
  </si>
  <si>
    <t>黄芪粉</t>
  </si>
  <si>
    <t>黄芪粉盒</t>
  </si>
  <si>
    <t>B030053</t>
  </si>
  <si>
    <t>黄芪粉瓶标</t>
  </si>
  <si>
    <t>B150085</t>
  </si>
  <si>
    <t>黄芩片</t>
  </si>
  <si>
    <t>火麻仁</t>
  </si>
  <si>
    <t>鸡血藤</t>
  </si>
  <si>
    <t>蒺藜</t>
  </si>
  <si>
    <t>姜厚朴</t>
  </si>
  <si>
    <t>姜黄</t>
  </si>
  <si>
    <t>僵蚕</t>
  </si>
  <si>
    <t>焦槟榔</t>
  </si>
  <si>
    <t>焦麦芽</t>
  </si>
  <si>
    <t>焦山楂</t>
  </si>
  <si>
    <t>焦神曲</t>
  </si>
  <si>
    <t>焦栀子</t>
  </si>
  <si>
    <t>绞股蓝</t>
  </si>
  <si>
    <t>金莲花</t>
  </si>
  <si>
    <t>金银花</t>
  </si>
  <si>
    <t>金银花袋</t>
  </si>
  <si>
    <t>B028</t>
  </si>
  <si>
    <t>50g/瓶</t>
  </si>
  <si>
    <t>金银花瓶标</t>
  </si>
  <si>
    <t>B150028</t>
  </si>
  <si>
    <t>灵芝孢子（破壁）盒</t>
  </si>
  <si>
    <t>B030038</t>
  </si>
  <si>
    <t>瓶标（金银花）</t>
  </si>
  <si>
    <t>50g/瓶（200*83mm）</t>
  </si>
  <si>
    <t>B380001</t>
  </si>
  <si>
    <t>金樱子肉</t>
  </si>
  <si>
    <t>锦灯笼</t>
  </si>
  <si>
    <t>荆芥</t>
  </si>
  <si>
    <t>荆芥穗</t>
  </si>
  <si>
    <t>净山楂</t>
  </si>
  <si>
    <t>净山楂瓶标</t>
  </si>
  <si>
    <t>B150079</t>
  </si>
  <si>
    <t>15g/袋</t>
  </si>
  <si>
    <t>九节菖蒲</t>
  </si>
  <si>
    <t>韭菜子</t>
  </si>
  <si>
    <t>酒白芍</t>
  </si>
  <si>
    <t>酒苁蓉</t>
  </si>
  <si>
    <t>24*35*8cm</t>
  </si>
  <si>
    <t>B050002</t>
  </si>
  <si>
    <t>酒黄精</t>
  </si>
  <si>
    <t>酒女贞子</t>
  </si>
  <si>
    <t>酒萸肉</t>
  </si>
  <si>
    <t>桔梗</t>
  </si>
  <si>
    <t>菊花（贡菊）</t>
  </si>
  <si>
    <t>菊花（贡菊）瓶标</t>
  </si>
  <si>
    <t>B150026</t>
  </si>
  <si>
    <t>菊花（杭菊）</t>
  </si>
  <si>
    <t>菊花(杭菊）袋</t>
  </si>
  <si>
    <t>B029</t>
  </si>
  <si>
    <t>菊花(杭菊）</t>
  </si>
  <si>
    <t>菊花（杭菊）瓶标</t>
  </si>
  <si>
    <t>60g/瓶（200*83mm）</t>
  </si>
  <si>
    <t>B150090</t>
  </si>
  <si>
    <t>决明子</t>
  </si>
  <si>
    <t>决明子瓶标</t>
  </si>
  <si>
    <t>B150054</t>
  </si>
  <si>
    <t>260g/瓶</t>
  </si>
  <si>
    <t>B150014</t>
  </si>
  <si>
    <t>苦参</t>
  </si>
  <si>
    <t>苦地丁</t>
  </si>
  <si>
    <t>款冬花</t>
  </si>
  <si>
    <t>连翘</t>
  </si>
  <si>
    <t>莲须</t>
  </si>
  <si>
    <t>莲子</t>
  </si>
  <si>
    <t>莲子袋</t>
  </si>
  <si>
    <t>B032</t>
  </si>
  <si>
    <t>莲子瓶标</t>
  </si>
  <si>
    <t>B150052</t>
  </si>
  <si>
    <t>莲子肉</t>
  </si>
  <si>
    <t>灵芝孢子（破壁）</t>
  </si>
  <si>
    <t>灵芝孢子（破壁）复合膜</t>
  </si>
  <si>
    <t>B040027</t>
  </si>
  <si>
    <t>灵芝孢子（破壁）卷膜</t>
  </si>
  <si>
    <t>B040016</t>
  </si>
  <si>
    <t>灵芝孢子（破壁）说明书</t>
  </si>
  <si>
    <t>B140031</t>
  </si>
  <si>
    <t>灵芝片</t>
  </si>
  <si>
    <t>灵芝片瓶标</t>
  </si>
  <si>
    <t>B150082</t>
  </si>
  <si>
    <t>凌霄花</t>
  </si>
  <si>
    <t>羚羊角粉</t>
  </si>
  <si>
    <t>0.3g×20瓶/盒</t>
  </si>
  <si>
    <t>20支小</t>
  </si>
  <si>
    <t>B130003</t>
  </si>
  <si>
    <t>11*37.5mm</t>
  </si>
  <si>
    <t>B120001</t>
  </si>
  <si>
    <t>羚羊角粉盒</t>
  </si>
  <si>
    <t>0.3g*20瓶/盒</t>
  </si>
  <si>
    <t>B030050</t>
  </si>
  <si>
    <t>羚羊角粉说明书</t>
  </si>
  <si>
    <t>0.3g*20瓶</t>
  </si>
  <si>
    <t>B140039</t>
  </si>
  <si>
    <t>羚羊角粉圆标</t>
  </si>
  <si>
    <t>0.3g/瓶</t>
  </si>
  <si>
    <t>B180001</t>
  </si>
  <si>
    <t>六神曲</t>
  </si>
  <si>
    <t>龙葵</t>
  </si>
  <si>
    <t>龙眼肉</t>
  </si>
  <si>
    <t>250g/瓶</t>
  </si>
  <si>
    <t>龙眼肉瓶标</t>
  </si>
  <si>
    <t>B150036</t>
  </si>
  <si>
    <t>250g瓶</t>
  </si>
  <si>
    <t>芦根</t>
  </si>
  <si>
    <t>鹿茸粉</t>
  </si>
  <si>
    <t>1g×6瓶/盒</t>
  </si>
  <si>
    <t>6支大</t>
  </si>
  <si>
    <t>B130004</t>
  </si>
  <si>
    <t>鹿茸粉盒</t>
  </si>
  <si>
    <t>1g*6瓶/盒</t>
  </si>
  <si>
    <t>B030022</t>
  </si>
  <si>
    <t>鹿茸粉盒（马鹿）</t>
  </si>
  <si>
    <t>B030051</t>
  </si>
  <si>
    <t>鹿茸粉说明书</t>
  </si>
  <si>
    <t>1g*6瓶</t>
  </si>
  <si>
    <t>B104</t>
  </si>
  <si>
    <t>鹿茸粉圆标</t>
  </si>
  <si>
    <t>B180007</t>
  </si>
  <si>
    <t>鹿茸片</t>
  </si>
  <si>
    <t>八角透明盒</t>
  </si>
  <si>
    <t>16.5*16.5*5.8cm</t>
  </si>
  <si>
    <t>B230002</t>
  </si>
  <si>
    <t>15*15*5.5cm</t>
  </si>
  <si>
    <t>B230009</t>
  </si>
  <si>
    <t>带锁长方盒</t>
  </si>
  <si>
    <t>15*11*2.4cm</t>
  </si>
  <si>
    <t>B230014</t>
  </si>
  <si>
    <t>礼盒内托2</t>
  </si>
  <si>
    <t>150*110*24mm</t>
  </si>
  <si>
    <t>B420002</t>
  </si>
  <si>
    <t>礼盒内托3</t>
  </si>
  <si>
    <t>150*150*25mm</t>
  </si>
  <si>
    <t>B420003</t>
  </si>
  <si>
    <t>手提袋7</t>
  </si>
  <si>
    <t>250*260*90mm</t>
  </si>
  <si>
    <t>B210007</t>
  </si>
  <si>
    <t>49*26*26cm</t>
  </si>
  <si>
    <t>B020007</t>
  </si>
  <si>
    <t>纸质礼盒31</t>
  </si>
  <si>
    <t>230*230*75mm</t>
  </si>
  <si>
    <t>B310046</t>
  </si>
  <si>
    <t>手提袋6</t>
  </si>
  <si>
    <t>205*215*85mm</t>
  </si>
  <si>
    <t>B210006</t>
  </si>
  <si>
    <t>透明四方盒</t>
  </si>
  <si>
    <t>9.5*9.5*4.5cm</t>
  </si>
  <si>
    <t>B230004</t>
  </si>
  <si>
    <t>纸质礼盒30</t>
  </si>
  <si>
    <t>172*150*75mm</t>
  </si>
  <si>
    <t>B310045</t>
  </si>
  <si>
    <t>路路通</t>
  </si>
  <si>
    <t>罗汉果</t>
  </si>
  <si>
    <t>6枚/盒</t>
  </si>
  <si>
    <t>6支装</t>
  </si>
  <si>
    <t>B130006</t>
  </si>
  <si>
    <t>罗汉果盒</t>
  </si>
  <si>
    <t>B030027</t>
  </si>
  <si>
    <t>络石藤</t>
  </si>
  <si>
    <t>马齿笕</t>
  </si>
  <si>
    <t>马齿苋</t>
  </si>
  <si>
    <t>麦冬</t>
  </si>
  <si>
    <t>麦冬瓶标</t>
  </si>
  <si>
    <t>B150046</t>
  </si>
  <si>
    <t>麦冬袋</t>
  </si>
  <si>
    <t>B019</t>
  </si>
  <si>
    <t>麦芽</t>
  </si>
  <si>
    <t>玫瑰花</t>
  </si>
  <si>
    <t>玫瑰花瓶标</t>
  </si>
  <si>
    <t>B150001</t>
  </si>
  <si>
    <t>瓶标（玫瑰花）</t>
  </si>
  <si>
    <t>80g/瓶（200*83mm）</t>
  </si>
  <si>
    <t>B380002</t>
  </si>
  <si>
    <t>蜜白前</t>
  </si>
  <si>
    <t>蜜百部</t>
  </si>
  <si>
    <t>蜜枇杷叶</t>
  </si>
  <si>
    <t>30*40*8cm</t>
  </si>
  <si>
    <t>B049</t>
  </si>
  <si>
    <t>蜜桑白皮</t>
  </si>
  <si>
    <t>蜜紫菀</t>
  </si>
  <si>
    <t>绵萆薢</t>
  </si>
  <si>
    <t>茉莉花</t>
  </si>
  <si>
    <t>40g/瓶</t>
  </si>
  <si>
    <t>茉莉花瓶标</t>
  </si>
  <si>
    <t>B150069</t>
  </si>
  <si>
    <t>墨旱莲</t>
  </si>
  <si>
    <t>牡丹皮</t>
  </si>
  <si>
    <t>牡蛎</t>
  </si>
  <si>
    <t>木鳖子</t>
  </si>
  <si>
    <t>木瓜</t>
  </si>
  <si>
    <t>木香</t>
  </si>
  <si>
    <t>南沙参</t>
  </si>
  <si>
    <t>柠檬</t>
  </si>
  <si>
    <t>柠檬瓶标</t>
  </si>
  <si>
    <t>B150063</t>
  </si>
  <si>
    <t>牛黄粉</t>
  </si>
  <si>
    <t>0.3g×3瓶/盒</t>
  </si>
  <si>
    <t>3支小</t>
  </si>
  <si>
    <t>B126</t>
  </si>
  <si>
    <t>牛黄粉盒</t>
  </si>
  <si>
    <t>0.3g*3瓶/盒</t>
  </si>
  <si>
    <t>B088</t>
  </si>
  <si>
    <t>牛黄粉说明书</t>
  </si>
  <si>
    <t>0.3g*3瓶</t>
  </si>
  <si>
    <t>B103</t>
  </si>
  <si>
    <t>牛黄粉圆标</t>
  </si>
  <si>
    <t>B068</t>
  </si>
  <si>
    <t>牛膝</t>
  </si>
  <si>
    <t>女贞子</t>
  </si>
  <si>
    <t>藕节</t>
  </si>
  <si>
    <t>胖大海</t>
  </si>
  <si>
    <t>胖大海瓶标</t>
  </si>
  <si>
    <t>B150032</t>
  </si>
  <si>
    <t>胖大海袋</t>
  </si>
  <si>
    <t>B016</t>
  </si>
  <si>
    <t>70g/瓶</t>
  </si>
  <si>
    <t>70g/瓶（200*38mm）</t>
  </si>
  <si>
    <t>B150089</t>
  </si>
  <si>
    <t>炮姜</t>
  </si>
  <si>
    <t>枇杷叶</t>
  </si>
  <si>
    <t>片姜黄</t>
  </si>
  <si>
    <t>蒲公英</t>
  </si>
  <si>
    <t>千年健</t>
  </si>
  <si>
    <t>芡实</t>
  </si>
  <si>
    <t>芡实瓶标</t>
  </si>
  <si>
    <t>B150029</t>
  </si>
  <si>
    <t>羌活</t>
  </si>
  <si>
    <t>秦艽</t>
  </si>
  <si>
    <t>人参</t>
  </si>
  <si>
    <t>人参盒</t>
  </si>
  <si>
    <t>B030036</t>
  </si>
  <si>
    <t>人参卷膜</t>
  </si>
  <si>
    <t>B040015</t>
  </si>
  <si>
    <t>人参说明书</t>
  </si>
  <si>
    <t>B140029</t>
  </si>
  <si>
    <t>人参花</t>
  </si>
  <si>
    <t>人参花瓶标</t>
  </si>
  <si>
    <t>B150067</t>
  </si>
  <si>
    <t>肉桂</t>
  </si>
  <si>
    <t>三七</t>
  </si>
  <si>
    <t>三七粉</t>
  </si>
  <si>
    <t>三七粉复合膜</t>
  </si>
  <si>
    <t>B040029</t>
  </si>
  <si>
    <t>三七粉盒</t>
  </si>
  <si>
    <t>B030008</t>
  </si>
  <si>
    <t>三七粉卷膜</t>
  </si>
  <si>
    <t>B040026</t>
  </si>
  <si>
    <t>三七粉说明书</t>
  </si>
  <si>
    <t>B140021</t>
  </si>
  <si>
    <t>B030002</t>
  </si>
  <si>
    <t>B099</t>
  </si>
  <si>
    <t>三七粉圆标</t>
  </si>
  <si>
    <t>B180008</t>
  </si>
  <si>
    <t>90g×2瓶</t>
  </si>
  <si>
    <t>B9-200B-2套瓶</t>
  </si>
  <si>
    <t>90*86mm</t>
  </si>
  <si>
    <t>B100003</t>
  </si>
  <si>
    <t>三七粉(无码）瓶标</t>
  </si>
  <si>
    <t>90g/瓶</t>
  </si>
  <si>
    <t>B150045</t>
  </si>
  <si>
    <t>手提袋5</t>
  </si>
  <si>
    <t>290*115*200mm</t>
  </si>
  <si>
    <t>B210005</t>
  </si>
  <si>
    <t>亚克力内胆瓶</t>
  </si>
  <si>
    <t>B100012</t>
  </si>
  <si>
    <t>纸质礼盒1</t>
  </si>
  <si>
    <t>260*170*100mm</t>
  </si>
  <si>
    <t>B310016</t>
  </si>
  <si>
    <t>三七粉瓶标</t>
  </si>
  <si>
    <t>B150044</t>
  </si>
  <si>
    <t>三七花</t>
  </si>
  <si>
    <t>三七花瓶标</t>
  </si>
  <si>
    <t>B150066</t>
  </si>
  <si>
    <t>桑白皮</t>
  </si>
  <si>
    <t>桑寄生</t>
  </si>
  <si>
    <t>桑螵蛸</t>
  </si>
  <si>
    <t>桑葚</t>
  </si>
  <si>
    <t>桑椹</t>
  </si>
  <si>
    <t>桑叶</t>
  </si>
  <si>
    <t>桑枝</t>
  </si>
  <si>
    <t>沙苑子</t>
  </si>
  <si>
    <t>砂仁</t>
  </si>
  <si>
    <t>山药</t>
  </si>
  <si>
    <t>山药瓶标</t>
  </si>
  <si>
    <t>B150040</t>
  </si>
  <si>
    <t>山药粉</t>
  </si>
  <si>
    <t>山楂粉</t>
  </si>
  <si>
    <t>山楂粉复合膜</t>
  </si>
  <si>
    <t>B040030</t>
  </si>
  <si>
    <t>山楂粉盒</t>
  </si>
  <si>
    <t>B030013</t>
  </si>
  <si>
    <t>山楂粉卷膜</t>
  </si>
  <si>
    <t>B157</t>
  </si>
  <si>
    <t>山楂粉说明书</t>
  </si>
  <si>
    <t>B127</t>
  </si>
  <si>
    <t>蛇床子</t>
  </si>
  <si>
    <t>射干</t>
  </si>
  <si>
    <t>伸筋草</t>
  </si>
  <si>
    <t>升麻</t>
  </si>
  <si>
    <t>石菖蒲</t>
  </si>
  <si>
    <t>石见穿</t>
  </si>
  <si>
    <t>柿蒂</t>
  </si>
  <si>
    <t>首乌藤</t>
  </si>
  <si>
    <t>熟地黄</t>
  </si>
  <si>
    <t>水红花子</t>
  </si>
  <si>
    <t>丝瓜络</t>
  </si>
  <si>
    <t>松花粉</t>
  </si>
  <si>
    <t>65g/瓶</t>
  </si>
  <si>
    <t>松花粉盒</t>
  </si>
  <si>
    <t>B030042</t>
  </si>
  <si>
    <t>松花粉瓶标</t>
  </si>
  <si>
    <t>B150076</t>
  </si>
  <si>
    <t>酸枣仁</t>
  </si>
  <si>
    <t>太子参</t>
  </si>
  <si>
    <t>天冬</t>
  </si>
  <si>
    <t>天花粉</t>
  </si>
  <si>
    <t>天麻</t>
  </si>
  <si>
    <t>瓶标（天麻）</t>
  </si>
  <si>
    <t>B380003</t>
  </si>
  <si>
    <t>天麻瓶标</t>
  </si>
  <si>
    <t>B150031</t>
  </si>
  <si>
    <t>天麻袋</t>
  </si>
  <si>
    <t>B020</t>
  </si>
  <si>
    <t>天麻粉</t>
  </si>
  <si>
    <t>天麻粉复合膜</t>
  </si>
  <si>
    <t>B040023</t>
  </si>
  <si>
    <t>天麻粉盒</t>
  </si>
  <si>
    <t>B030044</t>
  </si>
  <si>
    <t>天麻粉说明书</t>
  </si>
  <si>
    <t>B140036</t>
  </si>
  <si>
    <t>天南星</t>
  </si>
  <si>
    <t>铁皮石斛（耳环石斛）</t>
  </si>
  <si>
    <t>纸质礼盒（四方）8</t>
  </si>
  <si>
    <t>B310023</t>
  </si>
  <si>
    <t>铁皮石斛袋</t>
  </si>
  <si>
    <t>B036</t>
  </si>
  <si>
    <t>铁皮石斛（铁皮石斛）</t>
  </si>
  <si>
    <t>160g/盒</t>
  </si>
  <si>
    <t>纸质礼盒22</t>
  </si>
  <si>
    <t>210*140*23mm</t>
  </si>
  <si>
    <t>B310037</t>
  </si>
  <si>
    <t>60g×2瓶</t>
  </si>
  <si>
    <t>手提袋11(5红）</t>
  </si>
  <si>
    <t>200*290*115mm</t>
  </si>
  <si>
    <t>B210011</t>
  </si>
  <si>
    <t>铁皮石斛（无码）瓶签</t>
  </si>
  <si>
    <t>B074</t>
  </si>
  <si>
    <t>同仁堂200ML瓶</t>
  </si>
  <si>
    <t>83*90mm</t>
  </si>
  <si>
    <t>B100001</t>
  </si>
  <si>
    <t>铁皮石斛（耳环石斛）瓶标</t>
  </si>
  <si>
    <t>B150043</t>
  </si>
  <si>
    <t>80g×2瓶/盒</t>
  </si>
  <si>
    <t>B9-250B套瓶</t>
  </si>
  <si>
    <t>90*105mm</t>
  </si>
  <si>
    <t>B100011</t>
  </si>
  <si>
    <t>B073</t>
  </si>
  <si>
    <t>纸质礼盒3</t>
  </si>
  <si>
    <t>B310018</t>
  </si>
  <si>
    <t>铁皮石斛粉</t>
  </si>
  <si>
    <t>铁皮石斛粉瓶标</t>
  </si>
  <si>
    <t>B150084</t>
  </si>
  <si>
    <t>通草</t>
  </si>
  <si>
    <t>0.25kg/袋</t>
  </si>
  <si>
    <t>土茯苓</t>
  </si>
  <si>
    <t>菟丝子</t>
  </si>
  <si>
    <t>威灵仙</t>
  </si>
  <si>
    <t>乌梅</t>
  </si>
  <si>
    <t>乌梅瓶标</t>
  </si>
  <si>
    <t>B150017</t>
  </si>
  <si>
    <t>乌梅袋</t>
  </si>
  <si>
    <t>B017</t>
  </si>
  <si>
    <t>西红花</t>
  </si>
  <si>
    <t>15g×2瓶/盒</t>
  </si>
  <si>
    <t>B9-150瓶</t>
  </si>
  <si>
    <t>73*89mm</t>
  </si>
  <si>
    <t>B100005</t>
  </si>
  <si>
    <t>西红花（无码）瓶标</t>
  </si>
  <si>
    <t>15g/瓶</t>
  </si>
  <si>
    <t>B150057</t>
  </si>
  <si>
    <t>纸质礼盒15</t>
  </si>
  <si>
    <t>220*145*85mm</t>
  </si>
  <si>
    <t>B310030</t>
  </si>
  <si>
    <t>B5-12瓶</t>
  </si>
  <si>
    <t>26*71mm</t>
  </si>
  <si>
    <t>B100007</t>
  </si>
  <si>
    <t>瓶标（西红花）</t>
  </si>
  <si>
    <t>1g/瓶（65*35mm)</t>
  </si>
  <si>
    <t>B380011</t>
  </si>
  <si>
    <t>西红花内盒</t>
  </si>
  <si>
    <t>13.5*5.5*7.2cm</t>
  </si>
  <si>
    <t>B280002</t>
  </si>
  <si>
    <t>西红花瓶标</t>
  </si>
  <si>
    <t>B150013</t>
  </si>
  <si>
    <t>5g×2瓶/盒</t>
  </si>
  <si>
    <t>B3-60瓶</t>
  </si>
  <si>
    <t>46*90mm</t>
  </si>
  <si>
    <t>B100009</t>
  </si>
  <si>
    <t>5g/瓶</t>
  </si>
  <si>
    <t>B150061</t>
  </si>
  <si>
    <t>纸质礼盒16</t>
  </si>
  <si>
    <t>170*150*55mm</t>
  </si>
  <si>
    <t>B310031</t>
  </si>
  <si>
    <t>纸质礼盒33</t>
  </si>
  <si>
    <t>200*140*55mm</t>
  </si>
  <si>
    <t>B310050</t>
  </si>
  <si>
    <t>14.5*9.3*9.3cm</t>
  </si>
  <si>
    <t>B280001</t>
  </si>
  <si>
    <t>B080</t>
  </si>
  <si>
    <t>西洋参</t>
  </si>
  <si>
    <t>200g/盒</t>
  </si>
  <si>
    <t>礼盒内托8（西洋参200g、230g）</t>
  </si>
  <si>
    <t>185*185*28mm</t>
  </si>
  <si>
    <t>B420008</t>
  </si>
  <si>
    <t>纸质礼盒20</t>
  </si>
  <si>
    <t>B310035</t>
  </si>
  <si>
    <t>纸质礼盒34</t>
  </si>
  <si>
    <t>270*250*80mm</t>
  </si>
  <si>
    <t>B310051</t>
  </si>
  <si>
    <t>230g/盒</t>
  </si>
  <si>
    <t>30g/瓶</t>
  </si>
  <si>
    <t>西洋参瓶标</t>
  </si>
  <si>
    <t>B150055</t>
  </si>
  <si>
    <t>60g×2瓶/盒</t>
  </si>
  <si>
    <t>礼盒内托4</t>
  </si>
  <si>
    <t>88*84*44mm*2</t>
  </si>
  <si>
    <t>B420004</t>
  </si>
  <si>
    <t>西洋参（无码）瓶标</t>
  </si>
  <si>
    <t>B150008</t>
  </si>
  <si>
    <t>西洋参（无码）瓶签</t>
  </si>
  <si>
    <t>B076</t>
  </si>
  <si>
    <t>PET透明塑料瓶</t>
  </si>
  <si>
    <t>B110008</t>
  </si>
  <si>
    <t>西洋参盒（卷片）</t>
  </si>
  <si>
    <t>B030046</t>
  </si>
  <si>
    <t>B150009</t>
  </si>
  <si>
    <t>西洋参瓶标(卷片）</t>
  </si>
  <si>
    <t>B150072</t>
  </si>
  <si>
    <t>礼盒内托5（西洋参80g*2）</t>
  </si>
  <si>
    <t>88*114*44mm*2</t>
  </si>
  <si>
    <t>B420005</t>
  </si>
  <si>
    <t>同仁堂300ML瓶</t>
  </si>
  <si>
    <t>115*90mm</t>
  </si>
  <si>
    <t>B100002</t>
  </si>
  <si>
    <t>B075</t>
  </si>
  <si>
    <t>纸质礼盒2</t>
  </si>
  <si>
    <t>B310017</t>
  </si>
  <si>
    <t>B150038</t>
  </si>
  <si>
    <t>西洋参粉</t>
  </si>
  <si>
    <t>西洋参粉盒</t>
  </si>
  <si>
    <t>B135</t>
  </si>
  <si>
    <t>西洋参粉卷膜</t>
  </si>
  <si>
    <t>B119</t>
  </si>
  <si>
    <t>西洋参粉说明书</t>
  </si>
  <si>
    <t>B111</t>
  </si>
  <si>
    <t>西洋参粉瓶标</t>
  </si>
  <si>
    <t>B150010</t>
  </si>
  <si>
    <t>豨莶草</t>
  </si>
  <si>
    <t>夏枯草</t>
  </si>
  <si>
    <t>仙鹤草</t>
  </si>
  <si>
    <t>小茴香</t>
  </si>
  <si>
    <t>薤白</t>
  </si>
  <si>
    <t>辛夷</t>
  </si>
  <si>
    <t>续断片</t>
  </si>
  <si>
    <t>玄参</t>
  </si>
  <si>
    <t>旋覆花</t>
  </si>
  <si>
    <t>血竭</t>
  </si>
  <si>
    <t>血竭盒</t>
  </si>
  <si>
    <t>B030039</t>
  </si>
  <si>
    <t>血竭说明书</t>
  </si>
  <si>
    <t>B140032</t>
  </si>
  <si>
    <t>血竭圆标</t>
  </si>
  <si>
    <t>B180015</t>
  </si>
  <si>
    <t>盐补骨脂</t>
  </si>
  <si>
    <t>盐车前子</t>
  </si>
  <si>
    <t>盐杜仲</t>
  </si>
  <si>
    <t>盐黄柏</t>
  </si>
  <si>
    <t>盐蒺藜</t>
  </si>
  <si>
    <t>盐小茴香</t>
  </si>
  <si>
    <t>盐益智仁</t>
  </si>
  <si>
    <t>燕窝</t>
  </si>
  <si>
    <t>手提袋6（红）</t>
  </si>
  <si>
    <t>B210015</t>
  </si>
  <si>
    <t>纸质礼盒19</t>
  </si>
  <si>
    <t>150*150*70mm</t>
  </si>
  <si>
    <t>B310034</t>
  </si>
  <si>
    <t>18g/盒</t>
  </si>
  <si>
    <t>纸质礼盒（八角）9</t>
  </si>
  <si>
    <t>B310024</t>
  </si>
  <si>
    <t>1盏/盒</t>
  </si>
  <si>
    <t>燕窝盒</t>
  </si>
  <si>
    <t>B030047</t>
  </si>
  <si>
    <t>高背八角透明盒</t>
  </si>
  <si>
    <t>B230003</t>
  </si>
  <si>
    <t>纸质礼盒23</t>
  </si>
  <si>
    <t>B310038</t>
  </si>
  <si>
    <t>野菊花</t>
  </si>
  <si>
    <t>益智仁</t>
  </si>
  <si>
    <t>薏苡仁</t>
  </si>
  <si>
    <t>薏苡仁瓶标</t>
  </si>
  <si>
    <t>B150041</t>
  </si>
  <si>
    <t>茵陈</t>
  </si>
  <si>
    <t>银柴胡</t>
  </si>
  <si>
    <t>银耳</t>
  </si>
  <si>
    <t>银耳袋</t>
  </si>
  <si>
    <t>B060041</t>
  </si>
  <si>
    <t>玉竹</t>
  </si>
  <si>
    <t>玉竹瓶标</t>
  </si>
  <si>
    <t>B150033</t>
  </si>
  <si>
    <t>郁金</t>
  </si>
  <si>
    <t>郁李仁</t>
  </si>
  <si>
    <t>月季花</t>
  </si>
  <si>
    <t>85*85mm</t>
  </si>
  <si>
    <t>B110001</t>
  </si>
  <si>
    <t>月季花瓶标</t>
  </si>
  <si>
    <t>B150051</t>
  </si>
  <si>
    <t>皂角刺</t>
  </si>
  <si>
    <t>泽兰</t>
  </si>
  <si>
    <t>泽泻</t>
  </si>
  <si>
    <t>浙贝母</t>
  </si>
  <si>
    <t>珍珠粉</t>
  </si>
  <si>
    <t>珍珠粉盒</t>
  </si>
  <si>
    <t>B030006</t>
  </si>
  <si>
    <t>珍珠粉说明书</t>
  </si>
  <si>
    <t>B140011</t>
  </si>
  <si>
    <t>珍珠粉圆标</t>
  </si>
  <si>
    <t>B180011</t>
  </si>
  <si>
    <t>B3-60-2瓶</t>
  </si>
  <si>
    <t>B100004</t>
  </si>
  <si>
    <t>礼盒内托7</t>
  </si>
  <si>
    <t>45*90*25mm*2</t>
  </si>
  <si>
    <t>B420007</t>
  </si>
  <si>
    <t>珍珠粉（无码）瓶标</t>
  </si>
  <si>
    <t>B150062</t>
  </si>
  <si>
    <t>B136</t>
  </si>
  <si>
    <t>珍珠粉卷膜</t>
  </si>
  <si>
    <t>B160</t>
  </si>
  <si>
    <t>B107</t>
  </si>
  <si>
    <t>B9-20-2瓶</t>
  </si>
  <si>
    <t>63*40mm</t>
  </si>
  <si>
    <t>B100008</t>
  </si>
  <si>
    <t>纸质礼盒17</t>
  </si>
  <si>
    <t>200*120*55mm</t>
  </si>
  <si>
    <t>B310032</t>
  </si>
  <si>
    <t>60g/盒</t>
  </si>
  <si>
    <t>礼盒内托13（珍珠粉60g）</t>
  </si>
  <si>
    <t>88*84*44mm</t>
  </si>
  <si>
    <t>B420013</t>
  </si>
  <si>
    <t>珍珠粉(无码）瓶标</t>
  </si>
  <si>
    <t>B150056</t>
  </si>
  <si>
    <t>纸质礼盒13</t>
  </si>
  <si>
    <t>B310028</t>
  </si>
  <si>
    <t>纸质礼盒35</t>
  </si>
  <si>
    <t>170*170*100mm</t>
  </si>
  <si>
    <t>B310052</t>
  </si>
  <si>
    <t>珍珠母</t>
  </si>
  <si>
    <t>栀子</t>
  </si>
  <si>
    <t>枳椇子</t>
  </si>
  <si>
    <t>制何首乌</t>
  </si>
  <si>
    <t>180g/瓶</t>
  </si>
  <si>
    <t>制何首乌瓶标</t>
  </si>
  <si>
    <t>B150070</t>
  </si>
  <si>
    <t>B150025</t>
  </si>
  <si>
    <t>制水蛭</t>
  </si>
  <si>
    <t>炙甘草</t>
  </si>
  <si>
    <t>炙黄芪</t>
  </si>
  <si>
    <t>朱砂粉</t>
  </si>
  <si>
    <t>10支小</t>
  </si>
  <si>
    <t>B130001</t>
  </si>
  <si>
    <t>朱砂粉盒</t>
  </si>
  <si>
    <t>B030023</t>
  </si>
  <si>
    <t>朱砂粉说明书</t>
  </si>
  <si>
    <t>B101</t>
  </si>
  <si>
    <t>朱砂粉圆标</t>
  </si>
  <si>
    <t>B180012</t>
  </si>
  <si>
    <t>猪苓</t>
  </si>
  <si>
    <t>猪牙皂</t>
  </si>
  <si>
    <t>竹茹</t>
  </si>
  <si>
    <t>紫河车粉</t>
  </si>
  <si>
    <t>紫河车粉盒</t>
  </si>
  <si>
    <t>B030035</t>
  </si>
  <si>
    <t>紫河车粉卷膜</t>
  </si>
  <si>
    <t>B040017</t>
  </si>
  <si>
    <t>紫河车粉说明书</t>
  </si>
  <si>
    <t>B140030</t>
  </si>
  <si>
    <t>紫苏梗</t>
  </si>
  <si>
    <t>紫苏叶</t>
  </si>
  <si>
    <t>紫菀</t>
  </si>
  <si>
    <t>求和项:计划生产量</t>
  </si>
  <si>
    <t>成品代码</t>
  </si>
  <si>
    <t>汇总</t>
  </si>
  <si>
    <t>C100151501</t>
  </si>
  <si>
    <t>C050261801</t>
  </si>
  <si>
    <t>C050261802</t>
  </si>
  <si>
    <t>C050261803</t>
  </si>
  <si>
    <t>C030600501</t>
  </si>
  <si>
    <t>C010532101</t>
  </si>
  <si>
    <t>C010640401</t>
  </si>
  <si>
    <t>C010650901</t>
  </si>
  <si>
    <t>C010591801</t>
  </si>
  <si>
    <t>C010542201</t>
  </si>
  <si>
    <t>C012001001</t>
  </si>
  <si>
    <t>C010631601</t>
  </si>
  <si>
    <t>C010772001</t>
  </si>
  <si>
    <t>C010760701</t>
  </si>
  <si>
    <t>C010760702</t>
  </si>
  <si>
    <t>C010760703</t>
  </si>
  <si>
    <t>C021031501</t>
  </si>
  <si>
    <t>C011040401</t>
  </si>
  <si>
    <t>DC120010401</t>
  </si>
  <si>
    <t>C030550501</t>
  </si>
  <si>
    <t>C030570401</t>
  </si>
  <si>
    <t>C011330401</t>
  </si>
  <si>
    <t>C010510401</t>
  </si>
  <si>
    <t>C021542001</t>
  </si>
  <si>
    <t>C021221401</t>
  </si>
  <si>
    <t>C022021802</t>
  </si>
  <si>
    <t>C010601801</t>
  </si>
  <si>
    <t>C021952001</t>
  </si>
  <si>
    <t>C020611801</t>
  </si>
  <si>
    <t>C022001601</t>
  </si>
  <si>
    <t>C100412201</t>
  </si>
  <si>
    <t>C020531802</t>
  </si>
  <si>
    <t>C020531801</t>
  </si>
  <si>
    <t>C020531803</t>
  </si>
  <si>
    <t>C020800403</t>
  </si>
  <si>
    <t>C021180501</t>
  </si>
  <si>
    <t>C020550501</t>
  </si>
  <si>
    <t>C020252401</t>
  </si>
  <si>
    <t>C020080401</t>
  </si>
  <si>
    <t>C021570401</t>
  </si>
  <si>
    <t>C020170401</t>
  </si>
  <si>
    <t>C021050901</t>
  </si>
  <si>
    <t>C021401802</t>
  </si>
  <si>
    <t>3g/瓶×10瓶/盒</t>
  </si>
  <si>
    <t>ZF070012501</t>
  </si>
  <si>
    <t>C060202001</t>
  </si>
  <si>
    <t>C060202003</t>
  </si>
  <si>
    <t>C060202002</t>
  </si>
  <si>
    <t>C010183001</t>
  </si>
  <si>
    <t>C020571802</t>
  </si>
  <si>
    <t>C020571801</t>
  </si>
  <si>
    <t>C021381801</t>
  </si>
  <si>
    <t>C010211602</t>
  </si>
  <si>
    <t>C010211603</t>
  </si>
  <si>
    <t>C010211601</t>
  </si>
  <si>
    <t>ZF010051601</t>
  </si>
  <si>
    <t>ZF010051602</t>
  </si>
  <si>
    <t>C020101601</t>
  </si>
  <si>
    <t>C011381601</t>
  </si>
  <si>
    <t>C030230601</t>
  </si>
  <si>
    <t>C011340401</t>
  </si>
  <si>
    <t>C100430701</t>
  </si>
  <si>
    <t>C011302801</t>
  </si>
  <si>
    <t>C100142801</t>
  </si>
  <si>
    <t>C060232201</t>
  </si>
  <si>
    <t>C010042201</t>
  </si>
  <si>
    <t>C100691301</t>
  </si>
  <si>
    <t>C020211001</t>
  </si>
  <si>
    <t>C020211003</t>
  </si>
  <si>
    <t>C020211002</t>
  </si>
  <si>
    <t>C011191501</t>
  </si>
  <si>
    <t>C010842201</t>
  </si>
  <si>
    <t>C060441901</t>
  </si>
  <si>
    <t>C010102401</t>
  </si>
  <si>
    <t>ZF010062401</t>
  </si>
  <si>
    <t>C070270601</t>
  </si>
  <si>
    <t>C020041502</t>
  </si>
  <si>
    <t>C020041503</t>
  </si>
  <si>
    <t>C020041501</t>
  </si>
  <si>
    <t>C010341502</t>
  </si>
  <si>
    <t>C010341501</t>
  </si>
  <si>
    <t>C010341504</t>
  </si>
  <si>
    <t>ZF010091502</t>
  </si>
  <si>
    <t>C050160701</t>
  </si>
  <si>
    <t>C010792403</t>
  </si>
  <si>
    <t>C010792401</t>
  </si>
  <si>
    <t>C010792405</t>
  </si>
  <si>
    <t>C010792404</t>
  </si>
  <si>
    <t>C012041402</t>
  </si>
  <si>
    <t>C012041403</t>
  </si>
  <si>
    <t>C012041401</t>
  </si>
  <si>
    <t>C012041404</t>
  </si>
  <si>
    <t>C011361402</t>
  </si>
  <si>
    <t>C020022501</t>
  </si>
  <si>
    <t>C021590801</t>
  </si>
  <si>
    <t>C020450401</t>
  </si>
  <si>
    <t>C060110501</t>
  </si>
  <si>
    <t>C010690501</t>
  </si>
  <si>
    <t>C100092001</t>
  </si>
  <si>
    <t>C010731301</t>
  </si>
  <si>
    <t>C090032605</t>
  </si>
  <si>
    <t>C090032601</t>
  </si>
  <si>
    <t>C090032611</t>
  </si>
  <si>
    <t>C090032602</t>
  </si>
  <si>
    <t>C090032607</t>
  </si>
  <si>
    <t>C090032603</t>
  </si>
  <si>
    <t>C090032604</t>
  </si>
  <si>
    <t>C090032606</t>
  </si>
  <si>
    <t>C090032617</t>
  </si>
  <si>
    <t>C090032616</t>
  </si>
  <si>
    <t>C090032615</t>
  </si>
  <si>
    <t>C060161601</t>
  </si>
  <si>
    <t>C060161602</t>
  </si>
  <si>
    <t>C100122001</t>
  </si>
  <si>
    <t>DC010110402</t>
  </si>
  <si>
    <t>C050212001</t>
  </si>
  <si>
    <t>C050212003</t>
  </si>
  <si>
    <t>C010863001</t>
  </si>
  <si>
    <t>C010850701</t>
  </si>
  <si>
    <t>C010552201</t>
  </si>
  <si>
    <t>C010983001</t>
  </si>
  <si>
    <t>C021840401</t>
  </si>
  <si>
    <t>C020630603</t>
  </si>
  <si>
    <t>C011960501</t>
  </si>
  <si>
    <t>C120090401</t>
  </si>
  <si>
    <t>C020882102</t>
  </si>
  <si>
    <t>C020990901</t>
  </si>
  <si>
    <t>C021992502</t>
  </si>
  <si>
    <t>C090060502</t>
  </si>
  <si>
    <t>C090060501</t>
  </si>
  <si>
    <t>ZF090040501</t>
  </si>
  <si>
    <t>C090111801</t>
  </si>
  <si>
    <t>C021690402</t>
  </si>
  <si>
    <t>C021632201</t>
  </si>
  <si>
    <t>C010433003</t>
  </si>
  <si>
    <t>C010433002</t>
  </si>
  <si>
    <t>C010433005</t>
  </si>
  <si>
    <t>C010433004</t>
  </si>
  <si>
    <t>C011841601</t>
  </si>
  <si>
    <t>C010472801</t>
  </si>
  <si>
    <t>C030400401</t>
  </si>
  <si>
    <t>C030291601</t>
  </si>
  <si>
    <t>C011711601</t>
  </si>
  <si>
    <t>C011630501</t>
  </si>
  <si>
    <t>C070160701</t>
  </si>
  <si>
    <t>C021072702</t>
  </si>
  <si>
    <t>C021072703</t>
  </si>
  <si>
    <t>C021072706</t>
  </si>
  <si>
    <t>C021072701</t>
  </si>
  <si>
    <t>C021072705</t>
  </si>
  <si>
    <t>C021072704</t>
  </si>
  <si>
    <t>C020360401</t>
  </si>
  <si>
    <t>C060080401</t>
  </si>
  <si>
    <t>C020370401</t>
  </si>
  <si>
    <t>C030052001</t>
  </si>
  <si>
    <t>C030042001</t>
  </si>
  <si>
    <t>C070192801</t>
  </si>
  <si>
    <t>C100272301</t>
  </si>
  <si>
    <t>C020742801</t>
  </si>
  <si>
    <t>C040061601</t>
  </si>
  <si>
    <t>C030640701</t>
  </si>
  <si>
    <t>C050110401</t>
  </si>
  <si>
    <t>C021421801</t>
  </si>
  <si>
    <t>DC010141601</t>
  </si>
  <si>
    <t>C021411501</t>
  </si>
  <si>
    <t>ZF010031101</t>
  </si>
  <si>
    <t>C010901103</t>
  </si>
  <si>
    <t>C010901101</t>
  </si>
  <si>
    <t>C010901104</t>
  </si>
  <si>
    <t>C010901102</t>
  </si>
  <si>
    <t>C040072901</t>
  </si>
  <si>
    <t>C010912601</t>
  </si>
  <si>
    <t>C010912602</t>
  </si>
  <si>
    <t>ZF010132602</t>
  </si>
  <si>
    <t>C011072801</t>
  </si>
  <si>
    <t>1.5g/瓶×10瓶/盒</t>
  </si>
  <si>
    <t>ZF080021901</t>
  </si>
  <si>
    <t>C020581601</t>
  </si>
  <si>
    <t>C060311601</t>
  </si>
  <si>
    <t>C011491601</t>
  </si>
  <si>
    <t>C011473003</t>
  </si>
  <si>
    <t>C011473001</t>
  </si>
  <si>
    <t>C011473004</t>
  </si>
  <si>
    <t>ZF010143001</t>
  </si>
  <si>
    <t>C011441401</t>
  </si>
  <si>
    <t>C020290401</t>
  </si>
  <si>
    <t>C070122801</t>
  </si>
  <si>
    <t>C060262201</t>
  </si>
  <si>
    <t>C030321601</t>
  </si>
  <si>
    <t>C021552001</t>
  </si>
  <si>
    <t>C020560501</t>
  </si>
  <si>
    <t>C020560503</t>
  </si>
  <si>
    <t>C020090401</t>
  </si>
  <si>
    <t>C120130402</t>
  </si>
  <si>
    <t>C021060901</t>
  </si>
  <si>
    <t>C030810701</t>
  </si>
  <si>
    <t>C040311401</t>
  </si>
  <si>
    <t>C040120503</t>
  </si>
  <si>
    <t>C040120502</t>
  </si>
  <si>
    <t>C040120501</t>
  </si>
  <si>
    <t>C040120504</t>
  </si>
  <si>
    <t>C020860701</t>
  </si>
  <si>
    <t>C040331101</t>
  </si>
  <si>
    <t>C030320401</t>
  </si>
  <si>
    <t>C040350401</t>
  </si>
  <si>
    <t>C022030401</t>
  </si>
  <si>
    <t>C022030402</t>
  </si>
  <si>
    <t>C011520501</t>
  </si>
  <si>
    <t>C020120601</t>
  </si>
  <si>
    <t>C020060501</t>
  </si>
  <si>
    <t>C011310401</t>
  </si>
  <si>
    <t>C040151803</t>
  </si>
  <si>
    <t>C040151801</t>
  </si>
  <si>
    <t>C040152203</t>
  </si>
  <si>
    <t>C040152202</t>
  </si>
  <si>
    <t>C040152204</t>
  </si>
  <si>
    <t>C020521801</t>
  </si>
  <si>
    <t>C020521802</t>
  </si>
  <si>
    <t>C011030401</t>
  </si>
  <si>
    <t>C030220401</t>
  </si>
  <si>
    <t>C020641401</t>
  </si>
  <si>
    <t>C040380701</t>
  </si>
  <si>
    <t>C021190602</t>
  </si>
  <si>
    <t>C021190601</t>
  </si>
  <si>
    <t>C021190603</t>
  </si>
  <si>
    <t>C022040601</t>
  </si>
  <si>
    <t>ZF090021803</t>
  </si>
  <si>
    <t>C090161802</t>
  </si>
  <si>
    <t>C090161801</t>
  </si>
  <si>
    <t>C040140401</t>
  </si>
  <si>
    <t>ZF100052901</t>
  </si>
  <si>
    <t>C030650401</t>
  </si>
  <si>
    <t>C020312802</t>
  </si>
  <si>
    <t>C020312801</t>
  </si>
  <si>
    <t>C010990401</t>
  </si>
  <si>
    <t>ZF100031101</t>
  </si>
  <si>
    <t>ZF100071101</t>
  </si>
  <si>
    <t>C100941103</t>
  </si>
  <si>
    <t>C100941104</t>
  </si>
  <si>
    <t>C021502501</t>
  </si>
  <si>
    <t>C020832801</t>
  </si>
  <si>
    <t>C030080401</t>
  </si>
  <si>
    <t>C010141603</t>
  </si>
  <si>
    <t>C010141601</t>
  </si>
  <si>
    <t>C010141602</t>
  </si>
  <si>
    <t>C020540501</t>
  </si>
  <si>
    <t>C020540503</t>
  </si>
  <si>
    <t>C040101502</t>
  </si>
  <si>
    <t>C040101501</t>
  </si>
  <si>
    <t>C040101503</t>
  </si>
  <si>
    <t>C050071801</t>
  </si>
  <si>
    <t>C060302201</t>
  </si>
  <si>
    <t>C011671801</t>
  </si>
  <si>
    <t>C011620701</t>
  </si>
  <si>
    <t>C040532201</t>
  </si>
  <si>
    <t>C030500601</t>
  </si>
  <si>
    <t>C060191801</t>
  </si>
  <si>
    <t>C100112002</t>
  </si>
  <si>
    <t>C020181801</t>
  </si>
  <si>
    <t>C010192501</t>
  </si>
  <si>
    <t>C021802001</t>
  </si>
  <si>
    <t>ZF100021601</t>
  </si>
  <si>
    <t>C010220502</t>
  </si>
  <si>
    <t>C021151903</t>
  </si>
  <si>
    <t>C021151901</t>
  </si>
  <si>
    <t>C021151902</t>
  </si>
  <si>
    <t>C021151904</t>
  </si>
  <si>
    <t>佩兰</t>
  </si>
  <si>
    <t>C030251801</t>
  </si>
  <si>
    <t>C010332201</t>
  </si>
  <si>
    <t>C030470401</t>
  </si>
  <si>
    <t>C020620601</t>
  </si>
  <si>
    <t>C011021601</t>
  </si>
  <si>
    <t>ZF010011101</t>
  </si>
  <si>
    <t>C040541101</t>
  </si>
  <si>
    <t>C010022501</t>
  </si>
  <si>
    <t>ZF010022503</t>
  </si>
  <si>
    <t>ZF010022506</t>
  </si>
  <si>
    <t>ZF010022501</t>
  </si>
  <si>
    <t>90g×2瓶/盒</t>
  </si>
  <si>
    <t>ZF010022504</t>
  </si>
  <si>
    <t>C040482501</t>
  </si>
  <si>
    <t>C060292201</t>
  </si>
  <si>
    <t>C070222001</t>
  </si>
  <si>
    <t>C100280401</t>
  </si>
  <si>
    <t>C021301601</t>
  </si>
  <si>
    <t>C050122201</t>
  </si>
  <si>
    <t>C070212801</t>
  </si>
  <si>
    <t>C020711301</t>
  </si>
  <si>
    <t>C021092001</t>
  </si>
  <si>
    <t>C010160501</t>
  </si>
  <si>
    <t>C010160503</t>
  </si>
  <si>
    <t>ZF010150501</t>
  </si>
  <si>
    <t>C021330401</t>
  </si>
  <si>
    <t>C010240401</t>
  </si>
  <si>
    <t>C030202801</t>
  </si>
  <si>
    <t>C011230401</t>
  </si>
  <si>
    <t>C010460601</t>
  </si>
  <si>
    <t>C030610701</t>
  </si>
  <si>
    <t>C021081401</t>
  </si>
  <si>
    <t>C070171601</t>
  </si>
  <si>
    <t>C010700501</t>
  </si>
  <si>
    <t>C020300401</t>
  </si>
  <si>
    <t>C020431801</t>
  </si>
  <si>
    <t>C040112501</t>
  </si>
  <si>
    <t>C021560401</t>
  </si>
  <si>
    <t>C010312302</t>
  </si>
  <si>
    <t>C010261601</t>
  </si>
  <si>
    <t>C010270401</t>
  </si>
  <si>
    <t>C010281601</t>
  </si>
  <si>
    <t>C010281604</t>
  </si>
  <si>
    <t>C010281603</t>
  </si>
  <si>
    <t>C010281602</t>
  </si>
  <si>
    <t>ZF010101601</t>
  </si>
  <si>
    <t>DY010041601</t>
  </si>
  <si>
    <t>铁皮石斛(耳环石斛)</t>
  </si>
  <si>
    <t>C011371607</t>
  </si>
  <si>
    <t>C011371604</t>
  </si>
  <si>
    <t>C011371605</t>
  </si>
  <si>
    <t>C011371609</t>
  </si>
  <si>
    <t>C011371603</t>
  </si>
  <si>
    <t>C011371606</t>
  </si>
  <si>
    <t>ZF010121602</t>
  </si>
  <si>
    <t>C070011301</t>
  </si>
  <si>
    <t>C010090702</t>
  </si>
  <si>
    <t>C021313002</t>
  </si>
  <si>
    <t>C011151001</t>
  </si>
  <si>
    <t>C020262003</t>
  </si>
  <si>
    <t>C020262001</t>
  </si>
  <si>
    <t>C020262002</t>
  </si>
  <si>
    <t>C040052604</t>
  </si>
  <si>
    <t>C040052601</t>
  </si>
  <si>
    <t>C040052606</t>
  </si>
  <si>
    <t>C040052602</t>
  </si>
  <si>
    <t>C040052603</t>
  </si>
  <si>
    <t>C010751102</t>
  </si>
  <si>
    <t>C010751101</t>
  </si>
  <si>
    <t>C010751105</t>
  </si>
  <si>
    <t>C010751106</t>
  </si>
  <si>
    <t>C010751119</t>
  </si>
  <si>
    <t>C010751104</t>
  </si>
  <si>
    <t>C010751111</t>
  </si>
  <si>
    <t>C010751116</t>
  </si>
  <si>
    <t>ZF010041101</t>
  </si>
  <si>
    <t>ZF010041102</t>
  </si>
  <si>
    <t>C030490501</t>
  </si>
  <si>
    <t>C040370501</t>
  </si>
  <si>
    <t>C030140801</t>
  </si>
  <si>
    <t>香橼</t>
  </si>
  <si>
    <t>C021142501</t>
  </si>
  <si>
    <t>C011700602</t>
  </si>
  <si>
    <t>C040560501</t>
  </si>
  <si>
    <t>C011591602</t>
  </si>
  <si>
    <t>C010682201</t>
  </si>
  <si>
    <t>C040180701</t>
  </si>
  <si>
    <t>ZF080011901</t>
  </si>
  <si>
    <t>C020760502</t>
  </si>
  <si>
    <t>C020230902</t>
  </si>
  <si>
    <t>C060171601</t>
  </si>
  <si>
    <t>C060321601</t>
  </si>
  <si>
    <t>C021460401</t>
  </si>
  <si>
    <t>C020141801</t>
  </si>
  <si>
    <t>C021272001</t>
  </si>
  <si>
    <t>C100583202</t>
  </si>
  <si>
    <t>C100953204</t>
  </si>
  <si>
    <t>C100583203</t>
  </si>
  <si>
    <t>C100583207</t>
  </si>
  <si>
    <t>C100583204</t>
  </si>
  <si>
    <t>C100583206</t>
  </si>
  <si>
    <t>C100953203</t>
  </si>
  <si>
    <t>C100583205</t>
  </si>
  <si>
    <t>C100953205</t>
  </si>
  <si>
    <t>C040161801</t>
  </si>
  <si>
    <t>C020872103</t>
  </si>
  <si>
    <t>C020872101</t>
  </si>
  <si>
    <t>C030342401</t>
  </si>
  <si>
    <t>C011352401</t>
  </si>
  <si>
    <t>C010400701</t>
  </si>
  <si>
    <t>C011062801</t>
  </si>
  <si>
    <t>C020822401</t>
  </si>
  <si>
    <t>C040040801</t>
  </si>
  <si>
    <t>C070091501</t>
  </si>
  <si>
    <t>C030312801</t>
  </si>
  <si>
    <t>C011131601</t>
  </si>
  <si>
    <t>C011432201</t>
  </si>
  <si>
    <t>0.3g/瓶×20瓶/盒</t>
  </si>
  <si>
    <t>ZF100042201</t>
  </si>
  <si>
    <t>ZF100042205</t>
  </si>
  <si>
    <t>2g/袋×20袋/盒</t>
  </si>
  <si>
    <t>ZF100042202</t>
  </si>
  <si>
    <t>ZF100042204</t>
  </si>
  <si>
    <t>ZF100042203</t>
  </si>
  <si>
    <t>C100222201</t>
  </si>
  <si>
    <t>C021040901</t>
  </si>
  <si>
    <t>C011010503</t>
  </si>
  <si>
    <t>C011010501</t>
  </si>
  <si>
    <t>C100060801</t>
  </si>
  <si>
    <t>C010443001</t>
  </si>
  <si>
    <t>C011483001</t>
  </si>
  <si>
    <t>C110070701</t>
  </si>
  <si>
    <t>C090101401</t>
  </si>
  <si>
    <t>C021351501</t>
  </si>
  <si>
    <t>C070061601</t>
  </si>
  <si>
    <t>C011640401</t>
  </si>
  <si>
    <t>C050190401</t>
  </si>
  <si>
    <t>C011661802</t>
  </si>
  <si>
    <t>总计</t>
  </si>
  <si>
    <r>
      <t>竞价明细表（项目编号：</t>
    </r>
    <r>
      <rPr>
        <charset val="134"/>
        <sz val="16"/>
        <color rgb="FF000000"/>
        <rFont val="Calibri"/>
      </rPr>
      <t>20211215SQ</t>
    </r>
    <r>
      <rPr>
        <charset val="134"/>
        <sz val="16"/>
        <color rgb="FF000000"/>
        <rFont val="宋体"/>
      </rPr>
      <t>）</t>
    </r>
  </si>
  <si>
    <t>公司名称：
联系人：                                                       联系方式：</t>
  </si>
  <si>
    <t>序号</t>
  </si>
  <si>
    <t>品名</t>
  </si>
  <si>
    <t>规格</t>
  </si>
  <si>
    <t>质量标准及要求</t>
  </si>
  <si>
    <r>
      <rPr>
        <charset val="134"/>
        <sz val="12"/>
        <color indexed="8"/>
        <rFont val="宋体"/>
      </rPr>
      <t>采购数量</t>
    </r>
    <r>
      <rPr>
        <charset val="134"/>
        <sz val="12"/>
        <color indexed="8"/>
        <rFont val="Calibri"/>
      </rPr>
      <t>kg</t>
    </r>
  </si>
  <si>
    <t>可供应单价（元/公斤）</t>
  </si>
  <si>
    <t>备注</t>
  </si>
  <si>
    <t>120头</t>
  </si>
  <si>
    <t>新产三七，无虫蛀、发霉、死七、臭七，变质。其他检查项符合《中国药典》2020年版一部、四部</t>
  </si>
  <si>
    <t xml:space="preserve">备注：1、投标企业根据自身情况按照上述格式填写供应品种价格，格式不许改动，否则按废标处理。
      2、可供应单价包括税、运输、包装、途耗、退换货等所有费用，进项税抵税不足9%需补足税款。
      3、如有换货行为，检测费用由供应商承担
      4、如有不符合质量标准货物或者出现杂质、伪品等拒绝收货。      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</si>
  <si>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</si>
  <si>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</si>
  <si>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</si>
  <si>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</si>
  <si>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</si>
  <si>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</si>
  <si>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</si>
  <si>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</si>
  <si>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</si>
  <si>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</si>
  <si>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</si>
  <si>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</si>
  <si>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63.2×35×25cm</t>
  </si>
  <si>
    <t>41×31×30cm</t>
  </si>
  <si>
    <t>55×107cm</t>
  </si>
  <si>
    <t>61×35×21.5cm</t>
  </si>
  <si>
    <t>63.2×35×31cm</t>
  </si>
  <si>
    <t>61×35×18.5cm</t>
  </si>
  <si>
    <t>71×41×32.5cm</t>
  </si>
  <si>
    <t>26×41cm</t>
  </si>
  <si>
    <t>44.6×25.1×21.6cm</t>
  </si>
  <si>
    <t>200mm×300mm×8S</t>
  </si>
  <si>
    <t>30×20cm</t>
  </si>
  <si>
    <t>49×26×26cm</t>
  </si>
  <si>
    <t>24×35×8cm</t>
  </si>
  <si>
    <t>300mm×400mm×8S</t>
  </si>
  <si>
    <t>30×40×8cm</t>
  </si>
  <si>
    <t>45×30mm</t>
  </si>
  <si>
    <t>11×37.5mm</t>
  </si>
  <si>
    <t>0.3g×20瓶</t>
  </si>
  <si>
    <t>240mm×350mm×8S</t>
  </si>
  <si>
    <t>25×25mm</t>
  </si>
  <si>
    <t>2g×20袋</t>
  </si>
  <si>
    <t>24.5×18×5.5cm</t>
  </si>
  <si>
    <t>24.7×18cm</t>
  </si>
  <si>
    <t>15.5×21cm</t>
  </si>
  <si>
    <t>350×290×100mm</t>
  </si>
  <si>
    <t>310×290×95mm</t>
  </si>
  <si>
    <t>20×29×8cm</t>
  </si>
  <si>
    <t>600×1000×0.05mm</t>
  </si>
  <si>
    <t>9×15cm</t>
  </si>
  <si>
    <t>1.5g×10瓶</t>
  </si>
  <si>
    <t>17×63mm</t>
  </si>
  <si>
    <t>21×30cm</t>
  </si>
  <si>
    <t>14×21cm</t>
  </si>
  <si>
    <t>21×14×5.5cm</t>
  </si>
  <si>
    <t>73×89mm</t>
  </si>
  <si>
    <t>290×115×200mm</t>
  </si>
  <si>
    <t>220×145×85mm</t>
  </si>
  <si>
    <t>85×120mm</t>
  </si>
  <si>
    <t>85×75mm</t>
  </si>
  <si>
    <t>205×215×85mm</t>
  </si>
  <si>
    <t>9.5×9.5×4.5cm</t>
  </si>
  <si>
    <t>150×150×70mm</t>
  </si>
  <si>
    <t>16.5×16.5×5.8cm</t>
  </si>
  <si>
    <t>250×260×90mm</t>
  </si>
  <si>
    <t>260×250×90mm</t>
  </si>
  <si>
    <t>230×230×75mm</t>
  </si>
  <si>
    <t>85×150mm</t>
  </si>
  <si>
    <t>18×18×5.5cm</t>
  </si>
  <si>
    <t>185×185×28mm</t>
  </si>
  <si>
    <t>0.3g×3瓶</t>
  </si>
  <si>
    <t>90×105mm</t>
  </si>
  <si>
    <t>200×290×115mm</t>
  </si>
  <si>
    <t>260×170×100mm</t>
  </si>
  <si>
    <t>8×8×6cm</t>
  </si>
  <si>
    <t>260×150×75mm</t>
  </si>
  <si>
    <t>3g×10瓶</t>
  </si>
  <si>
    <t>63×40mm</t>
  </si>
  <si>
    <t>200×120×55mm</t>
  </si>
  <si>
    <t>18.5×18.5cm</t>
  </si>
  <si>
    <t>12×17cm</t>
  </si>
  <si>
    <t>46×90mm</t>
  </si>
  <si>
    <t>45×90×25mm×2</t>
  </si>
  <si>
    <t>170×150×55mm</t>
  </si>
  <si>
    <t>200×140×55mm</t>
  </si>
  <si>
    <t>15×15×5.5cm</t>
  </si>
  <si>
    <t>15×11×2.4cm</t>
  </si>
  <si>
    <t>150×110×24mm</t>
  </si>
  <si>
    <t>150×150×25mm</t>
  </si>
  <si>
    <t>172×150×75mm</t>
  </si>
  <si>
    <t>80×80×40mm</t>
  </si>
  <si>
    <t>90×86mm</t>
  </si>
  <si>
    <t>210×140×23mm</t>
  </si>
  <si>
    <t>85×88mm</t>
  </si>
  <si>
    <t>88×84×44mm</t>
  </si>
  <si>
    <t>170×170×100mm</t>
  </si>
  <si>
    <t>83×90mm</t>
  </si>
  <si>
    <t>14.5×9.3×9.3cm</t>
  </si>
  <si>
    <t>270×250×80mm</t>
  </si>
  <si>
    <t>85×65mm</t>
  </si>
  <si>
    <t>85×100mm</t>
  </si>
  <si>
    <t>50g/瓶（200×83mm）</t>
  </si>
  <si>
    <t>115×90mm</t>
  </si>
  <si>
    <t>礼盒内托5（西洋参80g×2）</t>
  </si>
  <si>
    <t>88×114×44mm×2</t>
  </si>
  <si>
    <t>16×22cm</t>
  </si>
  <si>
    <t>39×33×86mm</t>
  </si>
  <si>
    <t>10×7.8×8.8cm</t>
  </si>
  <si>
    <t>3×9cm</t>
  </si>
  <si>
    <t>70g/瓶（200×38mm）</t>
  </si>
  <si>
    <t>88×84×44mm×2</t>
  </si>
  <si>
    <t>2g×10瓶</t>
  </si>
  <si>
    <t>200g/瓶（200×83mm）</t>
  </si>
  <si>
    <t>60g/瓶（200×83mm）</t>
  </si>
  <si>
    <t>100g/瓶（200×83mm）</t>
  </si>
  <si>
    <t>85×130mm</t>
  </si>
  <si>
    <t>1g×6瓶</t>
  </si>
  <si>
    <t>85×85mm</t>
  </si>
  <si>
    <t>120g/瓶（200×45mm）</t>
  </si>
  <si>
    <t>120g/瓶（200×45mm)</t>
  </si>
  <si>
    <t>200g/瓶（200×65mm）</t>
  </si>
  <si>
    <t>100g/瓶（200×65mm）</t>
  </si>
  <si>
    <t>200g/瓶（200×45mm）</t>
  </si>
  <si>
    <t>80g/瓶（200×83mm）</t>
  </si>
  <si>
    <t>26×71mm</t>
  </si>
  <si>
    <t>1g/瓶（65×35mm)</t>
  </si>
  <si>
    <t>13.5×5.5×7.2cm</t>
  </si>
  <si>
    <t>7.5×18cm</t>
  </si>
  <si>
    <t>100g瓶（200×83mm）</t>
  </si>
  <si>
    <t>艾叶</t>
  </si>
  <si>
    <t>C050031801</t>
  </si>
  <si>
    <t>白扁豆仁</t>
  </si>
  <si>
    <t>C020351801</t>
  </si>
  <si>
    <t>C090032613</t>
  </si>
  <si>
    <t>灵芝粉</t>
  </si>
  <si>
    <t>ZF090011802</t>
  </si>
  <si>
    <t>ZF090011801</t>
  </si>
  <si>
    <t>蜜瓜蒌子</t>
  </si>
  <si>
    <t>C020390401</t>
  </si>
  <si>
    <t>92g/瓶</t>
  </si>
  <si>
    <t>ZF010022508</t>
  </si>
  <si>
    <t>C011371610</t>
  </si>
  <si>
    <t>C010751112</t>
  </si>
  <si>
    <t>35g/瓶</t>
  </si>
  <si>
    <t>C010751118</t>
  </si>
  <si>
    <t>C010751109</t>
  </si>
  <si>
    <t>C011010502</t>
  </si>
  <si>
    <t>求和项:包材使用量</t>
  </si>
  <si>
    <t>(空白)</t>
  </si>
  <si>
    <t>数量</t>
  </si>
</sst>
</file>

<file path=xl/styles.xml><?xml version="1.0" encoding="utf-8"?>
<styleSheet xmlns="http://schemas.openxmlformats.org/spreadsheetml/2006/main">
  <numFmts count="3">
    <numFmt numFmtId="0" formatCode="General"/>
    <numFmt numFmtId="165" formatCode="0_ "/>
    <numFmt numFmtId="164" formatCode="0_);[Red]\(0\)"/>
  </numFmts>
  <fonts count="16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</font>
    <font>
      <name val="宋体"/>
      <charset val="134"/>
      <sz val="16"/>
      <color rgb="FF000000"/>
    </font>
    <font>
      <name val="Calibri"/>
      <charset val="134"/>
      <sz val="16"/>
      <color rgb="FF000000"/>
    </font>
    <font>
      <name val="Calibri"/>
      <charset val="134"/>
      <sz val="20"/>
      <color rgb="FF000000"/>
    </font>
    <font>
      <name val="Calibri"/>
      <charset val="134"/>
      <sz val="11"/>
      <color rgb="FF000000"/>
    </font>
    <font>
      <name val="宋体"/>
      <charset val="134"/>
      <sz val="12"/>
      <color rgb="FF000000"/>
    </font>
    <font>
      <name val="宋体"/>
      <charset val="134"/>
      <sz val="11"/>
      <color rgb="FF000000"/>
    </font>
    <font>
      <name val="宋体"/>
      <charset val="134"/>
      <sz val="12"/>
      <color rgb="FF000000"/>
    </font>
    <font>
      <name val="宋体"/>
      <charset val="134"/>
      <sz val="9"/>
    </font>
    <font>
      <name val="宋体"/>
      <charset val="134"/>
      <sz val="9"/>
      <color rgb="FF000000"/>
    </font>
    <font>
      <name val="宋体"/>
      <charset val="134"/>
      <sz val="9"/>
      <color rgb="FF000000"/>
    </font>
    <font>
      <name val="仿宋"/>
      <b/>
      <charset val="134"/>
      <sz val="12"/>
    </font>
    <font>
      <name val="宋体"/>
      <b/>
      <charset val="134"/>
      <sz val="11"/>
      <color rgb="FF000000"/>
    </font>
    <font>
      <name val="宋体"/>
      <charset val="134"/>
      <sz val="1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E5F1"/>
        <bgColor rgb="FFDCE5F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96B3D7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bottom"/>
      <protection locked="0" hidden="0"/>
    </xf>
  </cellStyleXfs>
  <cellXfs count="39">
    <xf numFmtId="0" fontId="0" fillId="0" borderId="0" xfId="0">
      <alignment vertical="center"/>
    </xf>
    <xf numFmtId="165" fontId="1" fillId="0" borderId="0" xfId="0" applyNumberFormat="1">
      <alignment vertical="center"/>
    </xf>
    <xf numFmtId="164" fontId="1" fillId="0" borderId="0" xfId="0" applyNumberFormat="1" applyAlignment="1">
      <alignment horizontal="center" vertical="center"/>
    </xf>
    <xf numFmtId="0" fontId="1" fillId="0" borderId="1" xfId="0" applyBorder="1" applyAlignment="1">
      <alignment vertical="bottom"/>
    </xf>
    <xf numFmtId="165" fontId="1" fillId="0" borderId="1" xfId="0" applyNumberFormat="1" applyBorder="1" applyAlignment="1">
      <alignment vertical="bottom"/>
    </xf>
    <xf numFmtId="164" fontId="1" fillId="0" borderId="1" xfId="0" applyNumberFormat="1" applyFill="1" applyBorder="1" applyAlignment="1">
      <alignment horizontal="center" vertical="bottom"/>
    </xf>
    <xf numFmtId="165" fontId="1" fillId="0" borderId="1" xfId="0" applyNumberFormat="1" applyBorder="1">
      <alignment vertical="center"/>
    </xf>
    <xf numFmtId="164" fontId="1" fillId="0" borderId="1" xfId="0" applyNumberFormat="1" applyBorder="1" applyAlignment="1">
      <alignment horizontal="center" vertical="center"/>
    </xf>
    <xf numFmtId="0" fontId="1" fillId="0" borderId="1" xfId="0" applyBorder="1">
      <alignment vertical="center"/>
    </xf>
    <xf numFmtId="0" fontId="1" fillId="0" borderId="0" xfId="0" applyNumberFormat="1">
      <alignment vertical="center"/>
    </xf>
    <xf numFmtId="0" fontId="1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0" xfId="1" applyFont="1" applyBorder="1" applyAlignment="1">
      <alignment vertical="center" wrapText="1"/>
    </xf>
    <xf numFmtId="0" fontId="14" fillId="3" borderId="3" xfId="0" applyFont="1" applyFill="1" applyBorder="1">
      <alignment vertical="center"/>
    </xf>
    <xf numFmtId="165" fontId="14" fillId="3" borderId="3" xfId="0" applyNumberFormat="1" applyFont="1" applyFill="1" applyBorder="1">
      <alignment vertical="center"/>
    </xf>
    <xf numFmtId="165" fontId="1" fillId="0" borderId="0" xfId="0" applyNumberFormat="1" applyAlignment="1">
      <alignment vertical="bottom"/>
    </xf>
    <xf numFmtId="0" fontId="14" fillId="0" borderId="0" xfId="0" applyFont="1">
      <alignment vertical="center"/>
    </xf>
    <xf numFmtId="165" fontId="14" fillId="0" borderId="0" xfId="0" applyNumberFormat="1" applyFont="1">
      <alignment vertical="center"/>
    </xf>
    <xf numFmtId="0" fontId="14" fillId="0" borderId="3" xfId="0" applyFont="1" applyBorder="1">
      <alignment vertical="center"/>
    </xf>
    <xf numFmtId="0" fontId="14" fillId="0" borderId="0" xfId="0" applyFont="1" applyBorder="1">
      <alignment vertical="center"/>
    </xf>
    <xf numFmtId="0" fontId="1" fillId="0" borderId="0" xfId="0" applyBorder="1" applyAlignment="1">
      <alignment vertical="bottom"/>
    </xf>
    <xf numFmtId="0" fontId="1" fillId="0" borderId="0" xfId="0" applyAlignment="1">
      <alignment vertical="bottom"/>
    </xf>
    <xf numFmtId="165" fontId="1" fillId="0" borderId="0" xfId="0" applyNumberFormat="1" applyAlignment="1">
      <alignment horizontal="left" vertical="center"/>
    </xf>
    <xf numFmtId="165" fontId="1" fillId="0" borderId="0" xfId="0" applyNumberFormat="1" applyAlignment="1">
      <alignment horizontal="center" vertical="center"/>
    </xf>
  </cellXfs>
  <cellStyles count="2">
    <cellStyle name="常规" xfId="0" builtinId="0"/>
    <cellStyle name="常规 3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www.wps.cn/officeDocument/2020/cellImage" Target="cellimages.xml"/><Relationship Id="rId11" Type="http://schemas.openxmlformats.org/officeDocument/2006/relationships/sharedStrings" Target="sharedStrings.xml"/><Relationship Id="rId12" Type="http://schemas.openxmlformats.org/officeDocument/2006/relationships/styles" Target="styles.xml"/><Relationship Id="rId1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545"/>
  <sheetViews>
    <sheetView workbookViewId="0">
      <pane ySplit="1" topLeftCell="A1531" state="frozen" activePane="bottomLeft"/>
      <selection pane="bottomLeft" activeCell="C29" sqref="C29"/>
    </sheetView>
  </sheetViews>
  <sheetFormatPr defaultRowHeight="20.25" customHeight="1" defaultColWidth="9"/>
  <cols>
    <col min="1" max="1" customWidth="1" width="21.363281" style="0"/>
    <col min="2" max="2" customWidth="1" width="14.722656" style="0"/>
    <col min="3" max="3" customWidth="1" width="13.0" style="1"/>
    <col min="4" max="4" customWidth="1" width="31.363281" style="0"/>
    <col min="5" max="5" customWidth="1" width="21.265625" style="0"/>
    <col min="6" max="6" customWidth="1" width="11.0" style="0"/>
    <col min="7" max="7" customWidth="1" width="15.0" style="2"/>
  </cols>
  <sheetData>
    <row r="1" spans="8:8" ht="20.25" customHeight="1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5" t="s">
        <v>6</v>
      </c>
    </row>
    <row r="2" spans="8:8" ht="20.25" customHeight="1">
      <c r="A2" s="3" t="s">
        <v>7</v>
      </c>
      <c r="B2" s="3" t="s">
        <v>8</v>
      </c>
      <c r="C2" s="6">
        <v>300.0</v>
      </c>
      <c r="D2" s="3" t="s">
        <v>9</v>
      </c>
      <c r="E2" s="3" t="s">
        <v>10</v>
      </c>
      <c r="F2" s="3" t="s">
        <v>11</v>
      </c>
      <c r="G2" s="7">
        <f>C2*1.05</f>
        <v>315.0</v>
      </c>
    </row>
    <row r="3" spans="8:8" ht="20.25" customHeight="1">
      <c r="A3" s="3" t="s">
        <v>7</v>
      </c>
      <c r="B3" s="3" t="s">
        <v>8</v>
      </c>
      <c r="C3" s="6">
        <v>300.0</v>
      </c>
      <c r="D3" s="3" t="s">
        <v>12</v>
      </c>
      <c r="E3" s="3" t="s">
        <v>13</v>
      </c>
      <c r="F3" s="3" t="s">
        <v>14</v>
      </c>
      <c r="G3" s="7">
        <f>C3/4*1.05</f>
        <v>78.75</v>
      </c>
    </row>
    <row r="4" spans="8:8" ht="20.25" customHeight="1">
      <c r="A4" s="3" t="s">
        <v>15</v>
      </c>
      <c r="B4" s="3" t="s">
        <v>16</v>
      </c>
      <c r="C4" s="6">
        <v>270000.0</v>
      </c>
      <c r="D4" s="3" t="s">
        <v>17</v>
      </c>
      <c r="E4" s="3" t="s">
        <v>18</v>
      </c>
      <c r="F4" s="3" t="s">
        <v>19</v>
      </c>
      <c r="G4" s="7">
        <f>C4*1.05</f>
        <v>283500.0</v>
      </c>
    </row>
    <row r="5" spans="8:8" ht="20.25" customHeight="1">
      <c r="A5" s="3" t="s">
        <v>15</v>
      </c>
      <c r="B5" s="3" t="s">
        <v>16</v>
      </c>
      <c r="C5" s="6">
        <v>270000.0</v>
      </c>
      <c r="D5" s="3" t="s">
        <v>20</v>
      </c>
      <c r="E5" s="3" t="s">
        <v>21</v>
      </c>
      <c r="F5" s="3" t="s">
        <v>22</v>
      </c>
      <c r="G5" s="7">
        <f>C5*10*0.9/1000</f>
        <v>2430.0</v>
      </c>
    </row>
    <row r="6" spans="8:8" ht="20.25" customHeight="1">
      <c r="A6" s="3" t="s">
        <v>15</v>
      </c>
      <c r="B6" s="3" t="s">
        <v>16</v>
      </c>
      <c r="C6" s="6">
        <v>270000.0</v>
      </c>
      <c r="D6" s="3" t="s">
        <v>23</v>
      </c>
      <c r="E6" s="3" t="s">
        <v>24</v>
      </c>
      <c r="F6" s="3" t="s">
        <v>25</v>
      </c>
      <c r="G6" s="7">
        <f>C6*2*1.05</f>
        <v>567000.0</v>
      </c>
    </row>
    <row r="7" spans="8:8" ht="20.25" customHeight="1">
      <c r="A7" s="3" t="s">
        <v>15</v>
      </c>
      <c r="B7" s="3" t="s">
        <v>16</v>
      </c>
      <c r="C7" s="6">
        <v>270000.0</v>
      </c>
      <c r="D7" s="3" t="s">
        <v>26</v>
      </c>
      <c r="E7" s="3" t="s">
        <v>27</v>
      </c>
      <c r="F7" s="3" t="s">
        <v>28</v>
      </c>
      <c r="G7" s="7">
        <f>C7*1.05</f>
        <v>283500.0</v>
      </c>
    </row>
    <row r="8" spans="8:8" ht="20.25" customHeight="1">
      <c r="A8" s="3" t="s">
        <v>15</v>
      </c>
      <c r="B8" s="3" t="s">
        <v>16</v>
      </c>
      <c r="C8" s="6">
        <v>270000.0</v>
      </c>
      <c r="D8" s="3" t="s">
        <v>12</v>
      </c>
      <c r="E8" s="3" t="s">
        <v>29</v>
      </c>
      <c r="F8" s="3" t="s">
        <v>30</v>
      </c>
      <c r="G8" s="7">
        <f>C8/90*1.05</f>
        <v>3150.0</v>
      </c>
    </row>
    <row r="9" spans="8:8" ht="20.25" customHeight="1">
      <c r="A9" s="3" t="s">
        <v>15</v>
      </c>
      <c r="B9" s="3" t="s">
        <v>31</v>
      </c>
      <c r="C9" s="6">
        <v>31654.0042432561</v>
      </c>
      <c r="D9" s="3" t="s">
        <v>17</v>
      </c>
      <c r="E9" s="3" t="s">
        <v>32</v>
      </c>
      <c r="F9" s="3" t="s">
        <v>33</v>
      </c>
      <c r="G9" s="7">
        <f>C9*1.05</f>
        <v>33236.704455418905</v>
      </c>
    </row>
    <row r="10" spans="8:8" ht="20.25" customHeight="1">
      <c r="A10" s="3" t="s">
        <v>15</v>
      </c>
      <c r="B10" s="3" t="s">
        <v>31</v>
      </c>
      <c r="C10" s="6">
        <v>31654.0042432561</v>
      </c>
      <c r="D10" s="3" t="s">
        <v>20</v>
      </c>
      <c r="E10" s="3" t="s">
        <v>21</v>
      </c>
      <c r="F10" s="3" t="s">
        <v>34</v>
      </c>
      <c r="G10" s="7">
        <f>C10*10*0.9/1000</f>
        <v>284.8860381893049</v>
      </c>
    </row>
    <row r="11" spans="8:8" ht="20.25" customHeight="1">
      <c r="A11" s="3" t="s">
        <v>15</v>
      </c>
      <c r="B11" s="3" t="s">
        <v>31</v>
      </c>
      <c r="C11" s="6">
        <v>31654.0042432561</v>
      </c>
      <c r="D11" s="3" t="s">
        <v>23</v>
      </c>
      <c r="E11" s="3" t="s">
        <v>24</v>
      </c>
      <c r="F11" s="3" t="s">
        <v>25</v>
      </c>
      <c r="G11" s="7">
        <f>C11*2*1.05</f>
        <v>66473.40891083781</v>
      </c>
    </row>
    <row r="12" spans="8:8" ht="20.25" customHeight="1">
      <c r="A12" s="3" t="s">
        <v>15</v>
      </c>
      <c r="B12" s="3" t="s">
        <v>31</v>
      </c>
      <c r="C12" s="6">
        <v>31654.0042432561</v>
      </c>
      <c r="D12" s="3" t="s">
        <v>26</v>
      </c>
      <c r="E12" s="3" t="s">
        <v>27</v>
      </c>
      <c r="F12" s="3" t="s">
        <v>28</v>
      </c>
      <c r="G12" s="7">
        <f>C12*1.05</f>
        <v>33236.704455418905</v>
      </c>
    </row>
    <row r="13" spans="8:8" ht="20.25" customHeight="1">
      <c r="A13" s="3" t="s">
        <v>15</v>
      </c>
      <c r="B13" s="3" t="s">
        <v>31</v>
      </c>
      <c r="C13" s="6">
        <v>31654.0042432561</v>
      </c>
      <c r="D13" s="3" t="s">
        <v>35</v>
      </c>
      <c r="E13" s="3" t="s">
        <v>36</v>
      </c>
      <c r="F13" s="3" t="s">
        <v>37</v>
      </c>
      <c r="G13" s="7">
        <f>C13*8*1.05</f>
        <v>265893.63564335124</v>
      </c>
    </row>
    <row r="14" spans="8:8" ht="20.25" customHeight="1">
      <c r="A14" s="3" t="s">
        <v>15</v>
      </c>
      <c r="B14" s="3" t="s">
        <v>31</v>
      </c>
      <c r="C14" s="6">
        <v>31654.0042432561</v>
      </c>
      <c r="D14" s="3" t="s">
        <v>12</v>
      </c>
      <c r="E14" s="3" t="s">
        <v>38</v>
      </c>
      <c r="F14" s="3" t="s">
        <v>39</v>
      </c>
      <c r="G14" s="7">
        <f>C14/45*1.05</f>
        <v>738.5934323426424</v>
      </c>
    </row>
    <row r="15" spans="8:8" ht="20.25" customHeight="1">
      <c r="A15" s="3" t="s">
        <v>15</v>
      </c>
      <c r="B15" s="3" t="s">
        <v>40</v>
      </c>
      <c r="C15" s="6">
        <v>10828.4</v>
      </c>
      <c r="D15" s="3" t="s">
        <v>17</v>
      </c>
      <c r="E15" s="3" t="s">
        <v>41</v>
      </c>
      <c r="F15" s="3" t="s">
        <v>42</v>
      </c>
      <c r="G15" s="7">
        <f>C15*1.05</f>
        <v>11369.82</v>
      </c>
    </row>
    <row r="16" spans="8:8" ht="20.25" customHeight="1">
      <c r="A16" s="3" t="s">
        <v>15</v>
      </c>
      <c r="B16" s="3" t="s">
        <v>40</v>
      </c>
      <c r="C16" s="6">
        <v>10828.4</v>
      </c>
      <c r="D16" s="3" t="s">
        <v>43</v>
      </c>
      <c r="E16" s="3" t="s">
        <v>44</v>
      </c>
      <c r="F16" s="3" t="s">
        <v>45</v>
      </c>
      <c r="G16" s="7">
        <f>C16*20*1.05</f>
        <v>227396.40000000002</v>
      </c>
    </row>
    <row r="17" spans="8:8" ht="20.25" customHeight="1">
      <c r="A17" s="3" t="s">
        <v>15</v>
      </c>
      <c r="B17" s="3" t="s">
        <v>40</v>
      </c>
      <c r="C17" s="6">
        <v>10828.4</v>
      </c>
      <c r="D17" s="3" t="s">
        <v>23</v>
      </c>
      <c r="E17" s="3" t="s">
        <v>24</v>
      </c>
      <c r="F17" s="3" t="s">
        <v>25</v>
      </c>
      <c r="G17" s="7">
        <f>C17*2*1.05</f>
        <v>22739.64</v>
      </c>
    </row>
    <row r="18" spans="8:8" ht="20.25" customHeight="1">
      <c r="A18" s="3" t="s">
        <v>15</v>
      </c>
      <c r="B18" s="3" t="s">
        <v>40</v>
      </c>
      <c r="C18" s="6">
        <v>10828.4</v>
      </c>
      <c r="D18" s="3" t="s">
        <v>26</v>
      </c>
      <c r="E18" s="3" t="s">
        <v>27</v>
      </c>
      <c r="F18" s="3" t="s">
        <v>28</v>
      </c>
      <c r="G18" s="7">
        <f>C18*1.05</f>
        <v>11369.82</v>
      </c>
    </row>
    <row r="19" spans="8:8" ht="20.25" customHeight="1">
      <c r="A19" s="3" t="s">
        <v>15</v>
      </c>
      <c r="B19" s="3" t="s">
        <v>40</v>
      </c>
      <c r="C19" s="6">
        <v>10828.4</v>
      </c>
      <c r="D19" s="3" t="s">
        <v>12</v>
      </c>
      <c r="E19" s="3" t="s">
        <v>29</v>
      </c>
      <c r="F19" s="3" t="s">
        <v>30</v>
      </c>
      <c r="G19" s="7">
        <f>C19/20*1.05</f>
        <v>568.491</v>
      </c>
    </row>
    <row r="20" spans="8:8" ht="20.25" customHeight="1">
      <c r="A20" s="3" t="s">
        <v>46</v>
      </c>
      <c r="B20" s="3" t="s">
        <v>8</v>
      </c>
      <c r="C20" s="6">
        <v>324.389392518495</v>
      </c>
      <c r="D20" s="3" t="s">
        <v>9</v>
      </c>
      <c r="E20" s="3" t="s">
        <v>47</v>
      </c>
      <c r="F20" s="3" t="s">
        <v>48</v>
      </c>
      <c r="G20" s="7">
        <f>C20*1.05</f>
        <v>340.6088621444198</v>
      </c>
    </row>
    <row r="21" spans="8:8" ht="20.25" customHeight="1">
      <c r="A21" s="3" t="s">
        <v>46</v>
      </c>
      <c r="B21" s="3" t="s">
        <v>8</v>
      </c>
      <c r="C21" s="6">
        <v>324.389392518495</v>
      </c>
      <c r="D21" s="3" t="s">
        <v>12</v>
      </c>
      <c r="E21" s="3" t="s">
        <v>29</v>
      </c>
      <c r="F21" s="3" t="s">
        <v>30</v>
      </c>
      <c r="G21" s="7">
        <f>C21/5*1.05</f>
        <v>68.12177242888396</v>
      </c>
    </row>
    <row r="22" spans="8:8" ht="20.25" customHeight="1">
      <c r="A22" s="3" t="s">
        <v>49</v>
      </c>
      <c r="B22" s="3" t="s">
        <v>8</v>
      </c>
      <c r="C22" s="6">
        <v>33.7508571428571</v>
      </c>
      <c r="D22" s="3" t="s">
        <v>9</v>
      </c>
      <c r="E22" s="3" t="s">
        <v>50</v>
      </c>
      <c r="F22" s="3" t="s">
        <v>51</v>
      </c>
      <c r="G22" s="7">
        <f>C22*1.05</f>
        <v>35.43839999999996</v>
      </c>
    </row>
    <row r="23" spans="8:8" ht="20.25" customHeight="1">
      <c r="A23" s="3" t="s">
        <v>49</v>
      </c>
      <c r="B23" s="3" t="s">
        <v>8</v>
      </c>
      <c r="C23" s="6">
        <v>33.7508571428571</v>
      </c>
      <c r="D23" s="3" t="s">
        <v>12</v>
      </c>
      <c r="E23" s="3" t="s">
        <v>13</v>
      </c>
      <c r="F23" s="3" t="s">
        <v>14</v>
      </c>
      <c r="G23" s="7">
        <f>C23/8*1.05</f>
        <v>4.429799999999995</v>
      </c>
    </row>
    <row r="24" spans="8:8" ht="20.25" customHeight="1">
      <c r="A24" s="3" t="s">
        <v>52</v>
      </c>
      <c r="B24" s="3" t="s">
        <v>8</v>
      </c>
      <c r="C24" s="6">
        <v>65.2791989934997</v>
      </c>
      <c r="D24" s="3" t="s">
        <v>9</v>
      </c>
      <c r="E24" s="3" t="s">
        <v>50</v>
      </c>
      <c r="F24" s="3" t="s">
        <v>51</v>
      </c>
      <c r="G24" s="7">
        <f>C24*1.05</f>
        <v>68.54315894317469</v>
      </c>
    </row>
    <row r="25" spans="8:8" ht="20.25" customHeight="1">
      <c r="A25" s="3" t="s">
        <v>52</v>
      </c>
      <c r="B25" s="3" t="s">
        <v>8</v>
      </c>
      <c r="C25" s="6">
        <v>65.2791989934997</v>
      </c>
      <c r="D25" s="3" t="s">
        <v>12</v>
      </c>
      <c r="E25" s="3" t="s">
        <v>13</v>
      </c>
      <c r="F25" s="3" t="s">
        <v>14</v>
      </c>
      <c r="G25" s="7">
        <f>C25/10*1.05</f>
        <v>6.854315894317469</v>
      </c>
    </row>
    <row r="26" spans="8:8" ht="20.25" customHeight="1">
      <c r="A26" s="3" t="s">
        <v>53</v>
      </c>
      <c r="B26" s="3" t="s">
        <v>8</v>
      </c>
      <c r="C26" s="6">
        <v>43.420124037639</v>
      </c>
      <c r="D26" s="3" t="s">
        <v>9</v>
      </c>
      <c r="E26" s="3" t="s">
        <v>50</v>
      </c>
      <c r="F26" s="3" t="s">
        <v>51</v>
      </c>
      <c r="G26" s="7">
        <f>C26*1.05</f>
        <v>45.59113023952095</v>
      </c>
    </row>
    <row r="27" spans="8:8" ht="20.25" customHeight="1">
      <c r="A27" s="3" t="s">
        <v>53</v>
      </c>
      <c r="B27" s="3" t="s">
        <v>8</v>
      </c>
      <c r="C27" s="6">
        <v>43.420124037639</v>
      </c>
      <c r="D27" s="3" t="s">
        <v>12</v>
      </c>
      <c r="E27" s="3" t="s">
        <v>29</v>
      </c>
      <c r="F27" s="3" t="s">
        <v>30</v>
      </c>
      <c r="G27" s="7">
        <f>C27/15*1.05</f>
        <v>3.03940868263473</v>
      </c>
    </row>
    <row r="28" spans="8:8" ht="20.25" customHeight="1">
      <c r="A28" s="3" t="s">
        <v>54</v>
      </c>
      <c r="B28" s="3" t="s">
        <v>8</v>
      </c>
      <c r="C28" s="6">
        <v>1951.32922773101</v>
      </c>
      <c r="D28" s="3" t="s">
        <v>9</v>
      </c>
      <c r="E28" s="3" t="s">
        <v>50</v>
      </c>
      <c r="F28" s="3" t="s">
        <v>51</v>
      </c>
      <c r="G28" s="7">
        <f>C28*1.05</f>
        <v>2048.8956891175603</v>
      </c>
    </row>
    <row r="29" spans="8:8" ht="20.25" customHeight="1">
      <c r="A29" s="3" t="s">
        <v>54</v>
      </c>
      <c r="B29" s="3" t="s">
        <v>8</v>
      </c>
      <c r="C29" s="6">
        <v>1951.32922773101</v>
      </c>
      <c r="D29" s="3" t="s">
        <v>12</v>
      </c>
      <c r="E29" s="3" t="s">
        <v>29</v>
      </c>
      <c r="F29" s="3" t="s">
        <v>30</v>
      </c>
      <c r="G29" s="7">
        <f>C29/15*1.05</f>
        <v>136.59304594117071</v>
      </c>
    </row>
    <row r="30" spans="8:8" ht="20.25" customHeight="1">
      <c r="A30" s="3" t="s">
        <v>55</v>
      </c>
      <c r="B30" s="3" t="s">
        <v>8</v>
      </c>
      <c r="C30" s="6">
        <v>1196.21402743805</v>
      </c>
      <c r="D30" s="3" t="s">
        <v>9</v>
      </c>
      <c r="E30" s="3" t="s">
        <v>50</v>
      </c>
      <c r="F30" s="3" t="s">
        <v>51</v>
      </c>
      <c r="G30" s="7">
        <f>C30*1.05</f>
        <v>1256.0247288099524</v>
      </c>
    </row>
    <row r="31" spans="8:8" ht="20.25" customHeight="1">
      <c r="A31" s="3" t="s">
        <v>55</v>
      </c>
      <c r="B31" s="3" t="s">
        <v>8</v>
      </c>
      <c r="C31" s="6">
        <v>1196.21402743805</v>
      </c>
      <c r="D31" s="3" t="s">
        <v>12</v>
      </c>
      <c r="E31" s="3" t="s">
        <v>29</v>
      </c>
      <c r="F31" s="3" t="s">
        <v>30</v>
      </c>
      <c r="G31" s="7">
        <f>C31/15*1.05</f>
        <v>83.7349819206635</v>
      </c>
    </row>
    <row r="32" spans="8:8" ht="20.25" customHeight="1">
      <c r="A32" s="3" t="s">
        <v>56</v>
      </c>
      <c r="B32" s="3" t="s">
        <v>8</v>
      </c>
      <c r="C32" s="6">
        <v>125.301722282024</v>
      </c>
      <c r="D32" s="3" t="s">
        <v>9</v>
      </c>
      <c r="E32" s="3" t="s">
        <v>50</v>
      </c>
      <c r="F32" s="3" t="s">
        <v>51</v>
      </c>
      <c r="G32" s="7">
        <f>C32*1.05</f>
        <v>131.5668083961252</v>
      </c>
    </row>
    <row r="33" spans="8:8" ht="20.25" customHeight="1">
      <c r="A33" s="3" t="s">
        <v>56</v>
      </c>
      <c r="B33" s="3" t="s">
        <v>8</v>
      </c>
      <c r="C33" s="6">
        <v>125.301722282024</v>
      </c>
      <c r="D33" s="3" t="s">
        <v>12</v>
      </c>
      <c r="E33" s="3" t="s">
        <v>29</v>
      </c>
      <c r="F33" s="3" t="s">
        <v>30</v>
      </c>
      <c r="G33" s="7">
        <f>C33/15*1.05</f>
        <v>8.771120559741682</v>
      </c>
    </row>
    <row r="34" spans="8:8" ht="20.25" customHeight="1">
      <c r="A34" s="3" t="s">
        <v>57</v>
      </c>
      <c r="B34" s="3" t="s">
        <v>8</v>
      </c>
      <c r="C34" s="6">
        <v>119.515731249366</v>
      </c>
      <c r="D34" s="3" t="s">
        <v>9</v>
      </c>
      <c r="E34" s="3" t="s">
        <v>50</v>
      </c>
      <c r="F34" s="3" t="s">
        <v>51</v>
      </c>
      <c r="G34" s="7">
        <f>C34*1.05</f>
        <v>125.4915178118343</v>
      </c>
    </row>
    <row r="35" spans="8:8" ht="20.25" customHeight="1">
      <c r="A35" s="3" t="s">
        <v>57</v>
      </c>
      <c r="B35" s="3" t="s">
        <v>8</v>
      </c>
      <c r="C35" s="6">
        <v>119.515731249366</v>
      </c>
      <c r="D35" s="3" t="s">
        <v>12</v>
      </c>
      <c r="E35" s="3" t="s">
        <v>13</v>
      </c>
      <c r="F35" s="3" t="s">
        <v>14</v>
      </c>
      <c r="G35" s="7">
        <f>C35/15*1.05</f>
        <v>8.36610118745562</v>
      </c>
    </row>
    <row r="36" spans="8:8" ht="20.25" customHeight="1">
      <c r="A36" s="3" t="s">
        <v>58</v>
      </c>
      <c r="B36" s="3" t="s">
        <v>8</v>
      </c>
      <c r="C36" s="6">
        <v>91.2633796881585</v>
      </c>
      <c r="D36" s="3" t="s">
        <v>9</v>
      </c>
      <c r="E36" s="3" t="s">
        <v>50</v>
      </c>
      <c r="F36" s="3" t="s">
        <v>51</v>
      </c>
      <c r="G36" s="7">
        <f>C36*1.05</f>
        <v>95.82654867256642</v>
      </c>
    </row>
    <row r="37" spans="8:8" ht="20.25" customHeight="1">
      <c r="A37" s="3" t="s">
        <v>58</v>
      </c>
      <c r="B37" s="3" t="s">
        <v>8</v>
      </c>
      <c r="C37" s="6">
        <v>91.2633796881585</v>
      </c>
      <c r="D37" s="3" t="s">
        <v>12</v>
      </c>
      <c r="E37" s="3" t="s">
        <v>13</v>
      </c>
      <c r="F37" s="3" t="s">
        <v>14</v>
      </c>
      <c r="G37" s="7">
        <f>C37/15*1.05</f>
        <v>6.388436578171095</v>
      </c>
    </row>
    <row r="38" spans="8:8" ht="20.25" customHeight="1">
      <c r="A38" s="3" t="s">
        <v>59</v>
      </c>
      <c r="B38" s="3" t="s">
        <v>60</v>
      </c>
      <c r="C38" s="6">
        <v>7763.1914893617</v>
      </c>
      <c r="D38" s="3" t="s">
        <v>61</v>
      </c>
      <c r="E38" s="3" t="s">
        <v>60</v>
      </c>
      <c r="F38" s="3" t="s">
        <v>62</v>
      </c>
      <c r="G38" s="7">
        <f>C38*1.05</f>
        <v>8151.351063829786</v>
      </c>
    </row>
    <row r="39" spans="8:8" ht="20.25" customHeight="1">
      <c r="A39" s="3" t="s">
        <v>59</v>
      </c>
      <c r="B39" s="3" t="s">
        <v>60</v>
      </c>
      <c r="C39" s="6">
        <v>7763.1914893617</v>
      </c>
      <c r="D39" s="3" t="s">
        <v>23</v>
      </c>
      <c r="E39" s="3" t="s">
        <v>24</v>
      </c>
      <c r="F39" s="3" t="s">
        <v>25</v>
      </c>
      <c r="G39" s="7">
        <f>C39*1.05</f>
        <v>8151.351063829786</v>
      </c>
    </row>
    <row r="40" spans="8:8" ht="20.25" customHeight="1">
      <c r="A40" s="3" t="s">
        <v>59</v>
      </c>
      <c r="B40" s="3" t="s">
        <v>60</v>
      </c>
      <c r="C40" s="6">
        <v>7763.1914893617</v>
      </c>
      <c r="D40" s="3" t="s">
        <v>26</v>
      </c>
      <c r="E40" s="3" t="s">
        <v>27</v>
      </c>
      <c r="F40" s="3" t="s">
        <v>28</v>
      </c>
      <c r="G40" s="7">
        <f>C40*1.05</f>
        <v>8151.351063829786</v>
      </c>
    </row>
    <row r="41" spans="8:8" ht="20.25" customHeight="1">
      <c r="A41" s="3" t="s">
        <v>59</v>
      </c>
      <c r="B41" s="3" t="s">
        <v>60</v>
      </c>
      <c r="C41" s="6">
        <v>7763.1914893617</v>
      </c>
      <c r="D41" s="3" t="s">
        <v>63</v>
      </c>
      <c r="E41" s="3" t="s">
        <v>64</v>
      </c>
      <c r="F41" s="3" t="s">
        <v>65</v>
      </c>
      <c r="G41" s="7">
        <f>C41*1.05</f>
        <v>8151.351063829786</v>
      </c>
    </row>
    <row r="42" spans="8:8" ht="20.25" customHeight="1">
      <c r="A42" s="3" t="s">
        <v>59</v>
      </c>
      <c r="B42" s="3" t="s">
        <v>60</v>
      </c>
      <c r="C42" s="6">
        <v>7763.1914893617</v>
      </c>
      <c r="D42" s="3" t="s">
        <v>12</v>
      </c>
      <c r="E42" s="3" t="s">
        <v>13</v>
      </c>
      <c r="F42" s="3" t="s">
        <v>14</v>
      </c>
      <c r="G42" s="7">
        <f>C42/15*1.05</f>
        <v>543.423404255319</v>
      </c>
    </row>
    <row r="43" spans="8:8" ht="20.25" customHeight="1">
      <c r="A43" s="3" t="s">
        <v>59</v>
      </c>
      <c r="B43" s="3" t="s">
        <v>66</v>
      </c>
      <c r="C43" s="6">
        <v>41471.4724587137</v>
      </c>
      <c r="D43" s="3" t="s">
        <v>67</v>
      </c>
      <c r="E43" s="3" t="s">
        <v>66</v>
      </c>
      <c r="F43" s="3" t="s">
        <v>68</v>
      </c>
      <c r="G43" s="7">
        <f>C43*1.05</f>
        <v>43545.04608164939</v>
      </c>
    </row>
    <row r="44" spans="8:8" ht="20.25" customHeight="1">
      <c r="A44" s="3" t="s">
        <v>59</v>
      </c>
      <c r="B44" s="3" t="s">
        <v>66</v>
      </c>
      <c r="C44" s="6">
        <v>41471.4724587137</v>
      </c>
      <c r="D44" s="3" t="s">
        <v>23</v>
      </c>
      <c r="E44" s="3" t="s">
        <v>24</v>
      </c>
      <c r="F44" s="3" t="s">
        <v>25</v>
      </c>
      <c r="G44" s="7">
        <f>C44*1.05</f>
        <v>43545.04608164939</v>
      </c>
    </row>
    <row r="45" spans="8:8" ht="20.25" customHeight="1">
      <c r="A45" s="3" t="s">
        <v>59</v>
      </c>
      <c r="B45" s="3" t="s">
        <v>66</v>
      </c>
      <c r="C45" s="6">
        <v>41471.4724587137</v>
      </c>
      <c r="D45" s="3" t="s">
        <v>69</v>
      </c>
      <c r="E45" s="3" t="s">
        <v>70</v>
      </c>
      <c r="F45" s="3" t="s">
        <v>71</v>
      </c>
      <c r="G45" s="7">
        <f>C45*1.05</f>
        <v>43545.04608164939</v>
      </c>
    </row>
    <row r="46" spans="8:8" ht="20.25" customHeight="1">
      <c r="A46" s="3" t="s">
        <v>59</v>
      </c>
      <c r="B46" s="3" t="s">
        <v>66</v>
      </c>
      <c r="C46" s="6">
        <v>41471.4724587137</v>
      </c>
      <c r="D46" s="3" t="s">
        <v>26</v>
      </c>
      <c r="E46" s="3" t="s">
        <v>27</v>
      </c>
      <c r="F46" s="3" t="s">
        <v>28</v>
      </c>
      <c r="G46" s="7">
        <f>C46*1.05</f>
        <v>43545.04608164939</v>
      </c>
    </row>
    <row r="47" spans="8:8" ht="20.25" customHeight="1">
      <c r="A47" s="3" t="s">
        <v>59</v>
      </c>
      <c r="B47" s="3" t="s">
        <v>66</v>
      </c>
      <c r="C47" s="6">
        <v>41471.4724587137</v>
      </c>
      <c r="D47" s="3" t="s">
        <v>72</v>
      </c>
      <c r="E47" s="3" t="s">
        <v>73</v>
      </c>
      <c r="F47" s="3" t="s">
        <v>74</v>
      </c>
      <c r="G47" s="7">
        <f>C47*1.05</f>
        <v>43545.04608164939</v>
      </c>
    </row>
    <row r="48" spans="8:8" ht="20.25" customHeight="1">
      <c r="A48" s="3" t="s">
        <v>59</v>
      </c>
      <c r="B48" s="3" t="s">
        <v>66</v>
      </c>
      <c r="C48" s="6">
        <v>41471.4724587137</v>
      </c>
      <c r="D48" s="3" t="s">
        <v>12</v>
      </c>
      <c r="E48" s="3" t="s">
        <v>13</v>
      </c>
      <c r="F48" s="3" t="s">
        <v>14</v>
      </c>
      <c r="G48" s="7">
        <f>C48/15*1.05</f>
        <v>2903.0030721099592</v>
      </c>
    </row>
    <row r="49" spans="8:8" ht="20.25" customHeight="1">
      <c r="A49" s="3" t="s">
        <v>59</v>
      </c>
      <c r="B49" s="3" t="s">
        <v>8</v>
      </c>
      <c r="C49" s="6">
        <v>342.831613508443</v>
      </c>
      <c r="D49" s="3" t="s">
        <v>9</v>
      </c>
      <c r="E49" s="3" t="s">
        <v>50</v>
      </c>
      <c r="F49" s="3" t="s">
        <v>51</v>
      </c>
      <c r="G49" s="7">
        <f>C49*1.05</f>
        <v>359.9731941838652</v>
      </c>
    </row>
    <row r="50" spans="8:8" ht="20.25" customHeight="1">
      <c r="A50" s="3" t="s">
        <v>59</v>
      </c>
      <c r="B50" s="3" t="s">
        <v>8</v>
      </c>
      <c r="C50" s="6">
        <v>342.831613508443</v>
      </c>
      <c r="D50" s="3" t="s">
        <v>12</v>
      </c>
      <c r="E50" s="3" t="s">
        <v>13</v>
      </c>
      <c r="F50" s="3" t="s">
        <v>14</v>
      </c>
      <c r="G50" s="7">
        <f>C50/15*1.05</f>
        <v>23.998212945591014</v>
      </c>
    </row>
    <row r="51" spans="8:8" ht="20.25" customHeight="1">
      <c r="A51" s="3" t="s">
        <v>75</v>
      </c>
      <c r="B51" s="3" t="s">
        <v>8</v>
      </c>
      <c r="C51" s="6">
        <v>145.557916837362</v>
      </c>
      <c r="D51" s="3" t="s">
        <v>9</v>
      </c>
      <c r="E51" s="3" t="s">
        <v>50</v>
      </c>
      <c r="F51" s="3" t="s">
        <v>51</v>
      </c>
      <c r="G51" s="7">
        <f>C51*1.05</f>
        <v>152.83581267923012</v>
      </c>
    </row>
    <row r="52" spans="8:8" ht="20.25" customHeight="1">
      <c r="A52" s="3" t="s">
        <v>75</v>
      </c>
      <c r="B52" s="3" t="s">
        <v>8</v>
      </c>
      <c r="C52" s="6">
        <v>145.557916837362</v>
      </c>
      <c r="D52" s="3" t="s">
        <v>12</v>
      </c>
      <c r="E52" s="3" t="s">
        <v>13</v>
      </c>
      <c r="F52" s="3" t="s">
        <v>14</v>
      </c>
      <c r="G52" s="7">
        <f>C52/15*1.05</f>
        <v>10.18905417861534</v>
      </c>
    </row>
    <row r="53" spans="8:8" ht="20.25" customHeight="1">
      <c r="A53" s="3" t="s">
        <v>75</v>
      </c>
      <c r="B53" s="3" t="s">
        <v>8</v>
      </c>
      <c r="C53" s="6">
        <v>145.557916837362</v>
      </c>
      <c r="D53" s="3" t="s">
        <v>76</v>
      </c>
      <c r="E53" s="3" t="s">
        <v>77</v>
      </c>
      <c r="F53" s="3" t="s">
        <v>78</v>
      </c>
      <c r="G53" s="7">
        <f>C53*1.05</f>
        <v>152.83581267923012</v>
      </c>
    </row>
    <row r="54" spans="8:8" ht="20.25" customHeight="1">
      <c r="A54" s="3" t="s">
        <v>79</v>
      </c>
      <c r="B54" s="3" t="s">
        <v>8</v>
      </c>
      <c r="C54" s="6">
        <v>116.226619077178</v>
      </c>
      <c r="D54" s="3" t="s">
        <v>9</v>
      </c>
      <c r="E54" s="3" t="s">
        <v>50</v>
      </c>
      <c r="F54" s="3" t="s">
        <v>51</v>
      </c>
      <c r="G54" s="7">
        <f>C54*1.05</f>
        <v>122.0379500310369</v>
      </c>
    </row>
    <row r="55" spans="8:8" ht="20.25" customHeight="1">
      <c r="A55" s="3" t="s">
        <v>79</v>
      </c>
      <c r="B55" s="3" t="s">
        <v>8</v>
      </c>
      <c r="C55" s="6">
        <v>116.226619077178</v>
      </c>
      <c r="D55" s="3" t="s">
        <v>12</v>
      </c>
      <c r="E55" s="3" t="s">
        <v>38</v>
      </c>
      <c r="F55" s="3" t="s">
        <v>39</v>
      </c>
      <c r="G55" s="7">
        <f>C55/15*1.05</f>
        <v>8.13586333540246</v>
      </c>
    </row>
    <row r="56" spans="8:8" ht="20.25" customHeight="1">
      <c r="A56" s="3" t="s">
        <v>80</v>
      </c>
      <c r="B56" s="3" t="s">
        <v>81</v>
      </c>
      <c r="C56" s="6">
        <v>7805.96747252747</v>
      </c>
      <c r="D56" s="3" t="s">
        <v>82</v>
      </c>
      <c r="E56" s="3" t="s">
        <v>83</v>
      </c>
      <c r="F56" s="3" t="s">
        <v>84</v>
      </c>
      <c r="G56" s="7">
        <f>C56/25</f>
        <v>312.2386989010988</v>
      </c>
    </row>
    <row r="57" spans="8:8" ht="20.25" customHeight="1">
      <c r="A57" s="3" t="s">
        <v>80</v>
      </c>
      <c r="B57" s="3" t="s">
        <v>81</v>
      </c>
      <c r="C57" s="6">
        <v>7805.96747252747</v>
      </c>
      <c r="D57" s="3" t="s">
        <v>63</v>
      </c>
      <c r="E57" s="3" t="s">
        <v>85</v>
      </c>
      <c r="F57" s="3" t="s">
        <v>86</v>
      </c>
      <c r="G57" s="7">
        <f>C57*1.05</f>
        <v>8196.265846153843</v>
      </c>
    </row>
    <row r="58" spans="8:8" ht="20.25" customHeight="1">
      <c r="A58" s="3" t="s">
        <v>87</v>
      </c>
      <c r="B58" s="3" t="s">
        <v>8</v>
      </c>
      <c r="C58" s="6">
        <v>83.9324100868127</v>
      </c>
      <c r="D58" s="3" t="s">
        <v>9</v>
      </c>
      <c r="E58" s="3" t="s">
        <v>47</v>
      </c>
      <c r="F58" s="3" t="s">
        <v>48</v>
      </c>
      <c r="G58" s="7">
        <f>C58*1.05</f>
        <v>88.12903059115334</v>
      </c>
    </row>
    <row r="59" spans="8:8" ht="20.25" customHeight="1">
      <c r="A59" s="3" t="s">
        <v>87</v>
      </c>
      <c r="B59" s="3" t="s">
        <v>8</v>
      </c>
      <c r="C59" s="6">
        <v>83.9324100868127</v>
      </c>
      <c r="D59" s="3" t="s">
        <v>12</v>
      </c>
      <c r="E59" s="3" t="s">
        <v>29</v>
      </c>
      <c r="F59" s="3" t="s">
        <v>30</v>
      </c>
      <c r="G59" s="7">
        <f>C59/6*1.05</f>
        <v>14.688171765192221</v>
      </c>
    </row>
    <row r="60" spans="8:8" ht="20.25" customHeight="1">
      <c r="A60" s="3" t="s">
        <v>88</v>
      </c>
      <c r="B60" s="3" t="s">
        <v>8</v>
      </c>
      <c r="C60" s="6">
        <v>703.714053614947</v>
      </c>
      <c r="D60" s="3" t="s">
        <v>9</v>
      </c>
      <c r="E60" s="3" t="s">
        <v>47</v>
      </c>
      <c r="F60" s="3" t="s">
        <v>48</v>
      </c>
      <c r="G60" s="7">
        <f>C60*1.05</f>
        <v>738.8997562956944</v>
      </c>
    </row>
    <row r="61" spans="8:8" ht="20.25" customHeight="1">
      <c r="A61" s="3" t="s">
        <v>88</v>
      </c>
      <c r="B61" s="3" t="s">
        <v>8</v>
      </c>
      <c r="C61" s="6">
        <v>703.714053614947</v>
      </c>
      <c r="D61" s="3" t="s">
        <v>12</v>
      </c>
      <c r="E61" s="3" t="s">
        <v>29</v>
      </c>
      <c r="F61" s="3" t="s">
        <v>30</v>
      </c>
      <c r="G61" s="7">
        <f>C61/7*1.05</f>
        <v>105.55710804224206</v>
      </c>
    </row>
    <row r="62" spans="8:8" ht="20.25" customHeight="1">
      <c r="A62" s="3" t="s">
        <v>89</v>
      </c>
      <c r="B62" s="3" t="s">
        <v>8</v>
      </c>
      <c r="C62" s="6">
        <v>505.003627318893</v>
      </c>
      <c r="D62" s="3" t="s">
        <v>9</v>
      </c>
      <c r="E62" s="3" t="s">
        <v>50</v>
      </c>
      <c r="F62" s="3" t="s">
        <v>51</v>
      </c>
      <c r="G62" s="7">
        <f>C62*1.05</f>
        <v>530.2538086848376</v>
      </c>
    </row>
    <row r="63" spans="8:8" ht="20.25" customHeight="1">
      <c r="A63" s="3" t="s">
        <v>89</v>
      </c>
      <c r="B63" s="3" t="s">
        <v>8</v>
      </c>
      <c r="C63" s="6">
        <v>505.003627318893</v>
      </c>
      <c r="D63" s="3" t="s">
        <v>12</v>
      </c>
      <c r="E63" s="3" t="s">
        <v>13</v>
      </c>
      <c r="F63" s="3" t="s">
        <v>14</v>
      </c>
      <c r="G63" s="7">
        <f>C63/15*1.05</f>
        <v>35.350253912322515</v>
      </c>
    </row>
    <row r="64" spans="8:8" ht="20.25" customHeight="1">
      <c r="A64" s="3" t="s">
        <v>90</v>
      </c>
      <c r="B64" s="3" t="s">
        <v>8</v>
      </c>
      <c r="C64" s="6">
        <v>1090.91247002398</v>
      </c>
      <c r="D64" s="3" t="s">
        <v>9</v>
      </c>
      <c r="E64" s="3" t="s">
        <v>50</v>
      </c>
      <c r="F64" s="3" t="s">
        <v>51</v>
      </c>
      <c r="G64" s="7">
        <f>C64*1.05</f>
        <v>1145.458093525179</v>
      </c>
    </row>
    <row r="65" spans="8:8" ht="20.25" customHeight="1">
      <c r="A65" s="3" t="s">
        <v>90</v>
      </c>
      <c r="B65" s="3" t="s">
        <v>8</v>
      </c>
      <c r="C65" s="6">
        <v>1090.91247002398</v>
      </c>
      <c r="D65" s="3" t="s">
        <v>12</v>
      </c>
      <c r="E65" s="3" t="s">
        <v>13</v>
      </c>
      <c r="F65" s="3" t="s">
        <v>14</v>
      </c>
      <c r="G65" s="7">
        <f>C65/15*1.05</f>
        <v>76.3638729016786</v>
      </c>
    </row>
    <row r="66" spans="8:8" ht="20.25" customHeight="1">
      <c r="A66" s="3" t="s">
        <v>91</v>
      </c>
      <c r="B66" s="3" t="s">
        <v>8</v>
      </c>
      <c r="C66" s="6">
        <v>28.4239815203696</v>
      </c>
      <c r="D66" s="3" t="s">
        <v>9</v>
      </c>
      <c r="E66" s="3" t="s">
        <v>50</v>
      </c>
      <c r="F66" s="3" t="s">
        <v>51</v>
      </c>
      <c r="G66" s="7">
        <f>C66*1.05</f>
        <v>29.845180596388083</v>
      </c>
    </row>
    <row r="67" spans="8:8" ht="20.25" customHeight="1">
      <c r="A67" s="3" t="s">
        <v>91</v>
      </c>
      <c r="B67" s="3" t="s">
        <v>8</v>
      </c>
      <c r="C67" s="6">
        <v>28.4239815203696</v>
      </c>
      <c r="D67" s="3" t="s">
        <v>12</v>
      </c>
      <c r="E67" s="3" t="s">
        <v>29</v>
      </c>
      <c r="F67" s="3" t="s">
        <v>30</v>
      </c>
      <c r="G67" s="7">
        <f>C67/15*1.05</f>
        <v>1.989678706425872</v>
      </c>
    </row>
    <row r="68" spans="8:8" ht="20.25" customHeight="1">
      <c r="A68" s="3" t="s">
        <v>92</v>
      </c>
      <c r="B68" s="3" t="s">
        <v>8</v>
      </c>
      <c r="C68" s="6">
        <v>854.083323702762</v>
      </c>
      <c r="D68" s="3" t="s">
        <v>9</v>
      </c>
      <c r="E68" s="3" t="s">
        <v>50</v>
      </c>
      <c r="F68" s="3" t="s">
        <v>51</v>
      </c>
      <c r="G68" s="7">
        <f>C68*1.05</f>
        <v>896.7874898879</v>
      </c>
    </row>
    <row r="69" spans="8:8" ht="20.25" customHeight="1">
      <c r="A69" s="3" t="s">
        <v>92</v>
      </c>
      <c r="B69" s="3" t="s">
        <v>8</v>
      </c>
      <c r="C69" s="6">
        <v>854.083323702762</v>
      </c>
      <c r="D69" s="3" t="s">
        <v>12</v>
      </c>
      <c r="E69" s="3" t="s">
        <v>38</v>
      </c>
      <c r="F69" s="3" t="s">
        <v>39</v>
      </c>
      <c r="G69" s="7">
        <f>C69/15*1.05</f>
        <v>59.78583265919334</v>
      </c>
    </row>
    <row r="70" spans="8:8" ht="20.25" customHeight="1">
      <c r="A70" s="3" t="s">
        <v>92</v>
      </c>
      <c r="B70" s="3" t="s">
        <v>8</v>
      </c>
      <c r="C70" s="6">
        <v>854.083323702762</v>
      </c>
      <c r="D70" s="3" t="s">
        <v>76</v>
      </c>
      <c r="E70" s="3" t="s">
        <v>93</v>
      </c>
      <c r="F70" s="3" t="s">
        <v>94</v>
      </c>
      <c r="G70" s="7">
        <f>C70*1.05</f>
        <v>896.7874898879</v>
      </c>
    </row>
    <row r="71" spans="8:8" ht="20.25" customHeight="1">
      <c r="A71" s="3" t="s">
        <v>95</v>
      </c>
      <c r="B71" s="3" t="s">
        <v>8</v>
      </c>
      <c r="C71" s="6">
        <v>55.7224925149701</v>
      </c>
      <c r="D71" s="3" t="s">
        <v>9</v>
      </c>
      <c r="E71" s="3" t="s">
        <v>50</v>
      </c>
      <c r="F71" s="3" t="s">
        <v>51</v>
      </c>
      <c r="G71" s="7">
        <f>C71*1.05</f>
        <v>58.508617140718606</v>
      </c>
    </row>
    <row r="72" spans="8:8" ht="20.25" customHeight="1">
      <c r="A72" s="3" t="s">
        <v>95</v>
      </c>
      <c r="B72" s="3" t="s">
        <v>8</v>
      </c>
      <c r="C72" s="6">
        <v>55.7224925149701</v>
      </c>
      <c r="D72" s="3" t="s">
        <v>12</v>
      </c>
      <c r="E72" s="3" t="s">
        <v>13</v>
      </c>
      <c r="F72" s="3" t="s">
        <v>14</v>
      </c>
      <c r="G72" s="7">
        <f>C72/15*1.05</f>
        <v>3.900574476047907</v>
      </c>
    </row>
    <row r="73" spans="8:8" ht="20.25" customHeight="1">
      <c r="A73" s="3" t="s">
        <v>96</v>
      </c>
      <c r="B73" s="3" t="s">
        <v>8</v>
      </c>
      <c r="C73" s="6">
        <v>637.536166872266</v>
      </c>
      <c r="D73" s="3" t="s">
        <v>9</v>
      </c>
      <c r="E73" s="3" t="s">
        <v>50</v>
      </c>
      <c r="F73" s="3" t="s">
        <v>51</v>
      </c>
      <c r="G73" s="7">
        <f>C73*1.05</f>
        <v>669.4129752158793</v>
      </c>
    </row>
    <row r="74" spans="8:8" ht="20.25" customHeight="1">
      <c r="A74" s="3" t="s">
        <v>96</v>
      </c>
      <c r="B74" s="3" t="s">
        <v>8</v>
      </c>
      <c r="C74" s="6">
        <v>637.536166872266</v>
      </c>
      <c r="D74" s="3" t="s">
        <v>12</v>
      </c>
      <c r="E74" s="3" t="s">
        <v>29</v>
      </c>
      <c r="F74" s="3" t="s">
        <v>30</v>
      </c>
      <c r="G74" s="7">
        <f>C74/20*1.05</f>
        <v>33.470648760793964</v>
      </c>
    </row>
    <row r="75" spans="8:8" ht="20.25" customHeight="1">
      <c r="A75" s="3" t="s">
        <v>97</v>
      </c>
      <c r="B75" s="3" t="s">
        <v>8</v>
      </c>
      <c r="C75" s="6">
        <v>89.7297191011236</v>
      </c>
      <c r="D75" s="3" t="s">
        <v>9</v>
      </c>
      <c r="E75" s="3" t="s">
        <v>50</v>
      </c>
      <c r="F75" s="3" t="s">
        <v>51</v>
      </c>
      <c r="G75" s="7">
        <f>C75*1.05</f>
        <v>94.21620505617979</v>
      </c>
    </row>
    <row r="76" spans="8:8" ht="20.25" customHeight="1">
      <c r="A76" s="3" t="s">
        <v>97</v>
      </c>
      <c r="B76" s="3" t="s">
        <v>8</v>
      </c>
      <c r="C76" s="6">
        <v>89.7297191011236</v>
      </c>
      <c r="D76" s="3" t="s">
        <v>12</v>
      </c>
      <c r="E76" s="3" t="s">
        <v>13</v>
      </c>
      <c r="F76" s="3" t="s">
        <v>14</v>
      </c>
      <c r="G76" s="7">
        <f>C76/15*1.05</f>
        <v>6.281080337078652</v>
      </c>
    </row>
    <row r="77" spans="8:8" ht="20.25" customHeight="1">
      <c r="A77" s="8" t="s">
        <v>98</v>
      </c>
      <c r="B77" s="8" t="s">
        <v>8</v>
      </c>
      <c r="C77" s="6">
        <v>106.624121779859</v>
      </c>
      <c r="D77" s="3" t="s">
        <v>9</v>
      </c>
      <c r="E77" s="3" t="s">
        <v>50</v>
      </c>
      <c r="F77" s="3" t="s">
        <v>51</v>
      </c>
      <c r="G77" s="7">
        <f>C77*1.05</f>
        <v>111.95532786885195</v>
      </c>
    </row>
    <row r="78" spans="8:8" ht="20.25" customHeight="1">
      <c r="A78" s="8" t="s">
        <v>98</v>
      </c>
      <c r="B78" s="8" t="s">
        <v>8</v>
      </c>
      <c r="C78" s="6">
        <v>106.624121779859</v>
      </c>
      <c r="D78" s="3" t="s">
        <v>12</v>
      </c>
      <c r="E78" s="3" t="s">
        <v>13</v>
      </c>
      <c r="F78" s="3" t="s">
        <v>14</v>
      </c>
      <c r="G78" s="7">
        <f>C78/15*1.05</f>
        <v>7.46368852459013</v>
      </c>
    </row>
    <row r="79" spans="8:8" ht="20.25" customHeight="1">
      <c r="A79" s="8" t="s">
        <v>99</v>
      </c>
      <c r="B79" s="8" t="s">
        <v>8</v>
      </c>
      <c r="C79" s="6">
        <v>62.7159699341021</v>
      </c>
      <c r="D79" s="3" t="s">
        <v>9</v>
      </c>
      <c r="E79" s="3" t="s">
        <v>50</v>
      </c>
      <c r="F79" s="3" t="s">
        <v>51</v>
      </c>
      <c r="G79" s="7">
        <f>C79*1.05</f>
        <v>65.85176843080721</v>
      </c>
    </row>
    <row r="80" spans="8:8" ht="20.25" customHeight="1">
      <c r="A80" s="8" t="s">
        <v>99</v>
      </c>
      <c r="B80" s="8" t="s">
        <v>8</v>
      </c>
      <c r="C80" s="6">
        <v>62.7159699341021</v>
      </c>
      <c r="D80" s="3" t="s">
        <v>12</v>
      </c>
      <c r="E80" s="3" t="s">
        <v>13</v>
      </c>
      <c r="F80" s="3" t="s">
        <v>14</v>
      </c>
      <c r="G80" s="7">
        <f>C80/15*1.05</f>
        <v>4.390117895387148</v>
      </c>
    </row>
    <row r="81" spans="8:8" ht="20.25" customHeight="1">
      <c r="A81" s="3" t="s">
        <v>100</v>
      </c>
      <c r="B81" s="3" t="s">
        <v>8</v>
      </c>
      <c r="C81" s="6">
        <v>89.787728026534</v>
      </c>
      <c r="D81" s="3" t="s">
        <v>9</v>
      </c>
      <c r="E81" s="3" t="s">
        <v>50</v>
      </c>
      <c r="F81" s="3" t="s">
        <v>51</v>
      </c>
      <c r="G81" s="7">
        <f>C81*1.05</f>
        <v>94.2771144278607</v>
      </c>
    </row>
    <row r="82" spans="8:8" ht="20.25" customHeight="1">
      <c r="A82" s="3" t="s">
        <v>100</v>
      </c>
      <c r="B82" s="3" t="s">
        <v>8</v>
      </c>
      <c r="C82" s="6">
        <v>89.787728026534</v>
      </c>
      <c r="D82" s="3" t="s">
        <v>12</v>
      </c>
      <c r="E82" s="3" t="s">
        <v>13</v>
      </c>
      <c r="F82" s="3" t="s">
        <v>14</v>
      </c>
      <c r="G82" s="7">
        <f>C82/15*1.05</f>
        <v>6.28514096185738</v>
      </c>
    </row>
    <row r="83" spans="8:8" ht="20.25" customHeight="1">
      <c r="A83" s="3" t="s">
        <v>101</v>
      </c>
      <c r="B83" s="3" t="s">
        <v>8</v>
      </c>
      <c r="C83" s="6">
        <v>487.230465320457</v>
      </c>
      <c r="D83" s="3" t="s">
        <v>9</v>
      </c>
      <c r="E83" s="3" t="s">
        <v>50</v>
      </c>
      <c r="F83" s="3" t="s">
        <v>51</v>
      </c>
      <c r="G83" s="7">
        <f>C83*1.05</f>
        <v>511.59198858647983</v>
      </c>
    </row>
    <row r="84" spans="8:8" ht="20.25" customHeight="1">
      <c r="A84" s="3" t="s">
        <v>101</v>
      </c>
      <c r="B84" s="3" t="s">
        <v>8</v>
      </c>
      <c r="C84" s="6">
        <v>487.230465320457</v>
      </c>
      <c r="D84" s="3" t="s">
        <v>12</v>
      </c>
      <c r="E84" s="3" t="s">
        <v>38</v>
      </c>
      <c r="F84" s="3" t="s">
        <v>39</v>
      </c>
      <c r="G84" s="7">
        <f>C84/15*1.05</f>
        <v>34.10613257243199</v>
      </c>
    </row>
    <row r="85" spans="8:8" ht="20.25" customHeight="1">
      <c r="A85" s="3" t="s">
        <v>101</v>
      </c>
      <c r="B85" s="3" t="s">
        <v>8</v>
      </c>
      <c r="C85" s="6">
        <v>487.230465320457</v>
      </c>
      <c r="D85" s="3" t="s">
        <v>76</v>
      </c>
      <c r="E85" s="3" t="s">
        <v>77</v>
      </c>
      <c r="F85" s="3" t="s">
        <v>78</v>
      </c>
      <c r="G85" s="7">
        <f>C85*1.05</f>
        <v>511.59198858647983</v>
      </c>
    </row>
    <row r="86" spans="8:8" ht="20.25" customHeight="1">
      <c r="A86" s="3" t="s">
        <v>101</v>
      </c>
      <c r="B86" s="3" t="s">
        <v>102</v>
      </c>
      <c r="C86" s="6">
        <v>146067.704530848</v>
      </c>
      <c r="D86" s="3" t="s">
        <v>103</v>
      </c>
      <c r="E86" s="3" t="s">
        <v>102</v>
      </c>
      <c r="F86" s="3" t="s">
        <v>104</v>
      </c>
      <c r="G86" s="7">
        <f>C86*1.05</f>
        <v>153371.08975739038</v>
      </c>
    </row>
    <row r="87" spans="8:8" ht="20.25" customHeight="1">
      <c r="A87" s="3" t="s">
        <v>101</v>
      </c>
      <c r="B87" s="3" t="s">
        <v>102</v>
      </c>
      <c r="C87" s="6">
        <v>146067.704530848</v>
      </c>
      <c r="D87" s="3" t="s">
        <v>23</v>
      </c>
      <c r="E87" s="3" t="s">
        <v>24</v>
      </c>
      <c r="F87" s="3" t="s">
        <v>25</v>
      </c>
      <c r="G87" s="7">
        <f>C87*1.05</f>
        <v>153371.08975739038</v>
      </c>
    </row>
    <row r="88" spans="8:8" ht="20.25" customHeight="1">
      <c r="A88" s="3" t="s">
        <v>101</v>
      </c>
      <c r="B88" s="3" t="s">
        <v>102</v>
      </c>
      <c r="C88" s="6">
        <v>146067.704530848</v>
      </c>
      <c r="D88" s="3" t="s">
        <v>69</v>
      </c>
      <c r="E88" s="3" t="s">
        <v>70</v>
      </c>
      <c r="F88" s="3" t="s">
        <v>71</v>
      </c>
      <c r="G88" s="7">
        <f>C88*1.05</f>
        <v>153371.08975739038</v>
      </c>
    </row>
    <row r="89" spans="8:8" ht="20.25" customHeight="1">
      <c r="A89" s="3" t="s">
        <v>101</v>
      </c>
      <c r="B89" s="3" t="s">
        <v>102</v>
      </c>
      <c r="C89" s="6">
        <v>146067.704530848</v>
      </c>
      <c r="D89" s="3" t="s">
        <v>26</v>
      </c>
      <c r="E89" s="3" t="s">
        <v>27</v>
      </c>
      <c r="F89" s="3" t="s">
        <v>28</v>
      </c>
      <c r="G89" s="7">
        <f>C89*1.05</f>
        <v>153371.08975739038</v>
      </c>
    </row>
    <row r="90" spans="8:8" ht="20.25" customHeight="1">
      <c r="A90" s="3" t="s">
        <v>101</v>
      </c>
      <c r="B90" s="3" t="s">
        <v>102</v>
      </c>
      <c r="C90" s="6">
        <v>146067.704530848</v>
      </c>
      <c r="D90" s="3" t="s">
        <v>105</v>
      </c>
      <c r="E90" s="3" t="s">
        <v>106</v>
      </c>
      <c r="F90" s="3" t="s">
        <v>107</v>
      </c>
      <c r="G90" s="7">
        <f t="shared" si="0" ref="G90:G91">C90*1.05</f>
        <v>153371.08975739038</v>
      </c>
    </row>
    <row r="91" spans="8:8" ht="20.25" customHeight="1">
      <c r="A91" s="3" t="s">
        <v>101</v>
      </c>
      <c r="B91" s="3" t="s">
        <v>102</v>
      </c>
      <c r="C91" s="6">
        <v>146067.704530848</v>
      </c>
      <c r="D91" s="3" t="s">
        <v>72</v>
      </c>
      <c r="E91" s="3" t="s">
        <v>108</v>
      </c>
      <c r="F91" s="3" t="s">
        <v>109</v>
      </c>
      <c r="G91" s="7">
        <f t="shared" si="0"/>
        <v>153371.08975739038</v>
      </c>
    </row>
    <row r="92" spans="8:8" ht="20.25" customHeight="1">
      <c r="A92" s="3" t="s">
        <v>101</v>
      </c>
      <c r="B92" s="3" t="s">
        <v>102</v>
      </c>
      <c r="C92" s="6">
        <v>146067.704530848</v>
      </c>
      <c r="D92" s="3" t="s">
        <v>12</v>
      </c>
      <c r="E92" s="3" t="s">
        <v>38</v>
      </c>
      <c r="F92" s="3" t="s">
        <v>39</v>
      </c>
      <c r="G92" s="7">
        <f>C92/56*1.05</f>
        <v>2738.7694599533997</v>
      </c>
    </row>
    <row r="93" spans="8:8" ht="20.25" customHeight="1">
      <c r="A93" s="3" t="s">
        <v>110</v>
      </c>
      <c r="B93" s="3" t="s">
        <v>8</v>
      </c>
      <c r="C93" s="6">
        <v>138.117346938776</v>
      </c>
      <c r="D93" s="3" t="s">
        <v>9</v>
      </c>
      <c r="E93" s="3" t="s">
        <v>50</v>
      </c>
      <c r="F93" s="3" t="s">
        <v>51</v>
      </c>
      <c r="G93" s="7">
        <f>C93*1.05</f>
        <v>145.0232142857148</v>
      </c>
    </row>
    <row r="94" spans="8:8" ht="20.25" customHeight="1">
      <c r="A94" s="3" t="s">
        <v>110</v>
      </c>
      <c r="B94" s="3" t="s">
        <v>8</v>
      </c>
      <c r="C94" s="6">
        <v>138.117346938776</v>
      </c>
      <c r="D94" s="3" t="s">
        <v>12</v>
      </c>
      <c r="E94" s="3" t="s">
        <v>13</v>
      </c>
      <c r="F94" s="3" t="s">
        <v>14</v>
      </c>
      <c r="G94" s="7">
        <f>C94/15*1.05</f>
        <v>9.668214285714319</v>
      </c>
    </row>
    <row r="95" spans="8:8" ht="20.25" customHeight="1">
      <c r="A95" s="3" t="s">
        <v>110</v>
      </c>
      <c r="B95" s="3" t="s">
        <v>8</v>
      </c>
      <c r="C95" s="6">
        <v>138.117346938776</v>
      </c>
      <c r="D95" s="3" t="s">
        <v>76</v>
      </c>
      <c r="E95" s="3" t="s">
        <v>77</v>
      </c>
      <c r="F95" s="3" t="s">
        <v>78</v>
      </c>
      <c r="G95" s="7">
        <f>C95*1.05</f>
        <v>145.0232142857148</v>
      </c>
    </row>
    <row r="96" spans="8:8" ht="20.25" customHeight="1">
      <c r="A96" s="3" t="s">
        <v>111</v>
      </c>
      <c r="B96" s="3" t="s">
        <v>8</v>
      </c>
      <c r="C96" s="6">
        <v>348.084129316679</v>
      </c>
      <c r="D96" s="3" t="s">
        <v>9</v>
      </c>
      <c r="E96" s="3" t="s">
        <v>50</v>
      </c>
      <c r="F96" s="3" t="s">
        <v>51</v>
      </c>
      <c r="G96" s="7">
        <f>C96*1.05</f>
        <v>365.488335782513</v>
      </c>
    </row>
    <row r="97" spans="8:8" ht="20.25" customHeight="1">
      <c r="A97" s="3" t="s">
        <v>111</v>
      </c>
      <c r="B97" s="3" t="s">
        <v>8</v>
      </c>
      <c r="C97" s="6">
        <v>348.084129316679</v>
      </c>
      <c r="D97" s="3" t="s">
        <v>12</v>
      </c>
      <c r="E97" s="3" t="s">
        <v>13</v>
      </c>
      <c r="F97" s="3" t="s">
        <v>14</v>
      </c>
      <c r="G97" s="7">
        <f>C97/15*1.05</f>
        <v>24.36588905216753</v>
      </c>
    </row>
    <row r="98" spans="8:8" ht="20.25" customHeight="1">
      <c r="A98" s="3" t="s">
        <v>111</v>
      </c>
      <c r="B98" s="3" t="s">
        <v>8</v>
      </c>
      <c r="C98" s="6">
        <v>348.084129316679</v>
      </c>
      <c r="D98" s="3" t="s">
        <v>76</v>
      </c>
      <c r="E98" s="3" t="s">
        <v>77</v>
      </c>
      <c r="F98" s="3" t="s">
        <v>78</v>
      </c>
      <c r="G98" s="7">
        <f>C98*1.05</f>
        <v>365.488335782513</v>
      </c>
    </row>
    <row r="99" spans="8:8" ht="20.25" customHeight="1">
      <c r="A99" s="3" t="s">
        <v>112</v>
      </c>
      <c r="B99" s="3" t="s">
        <v>8</v>
      </c>
      <c r="C99" s="6">
        <v>163.209405144695</v>
      </c>
      <c r="D99" s="3" t="s">
        <v>9</v>
      </c>
      <c r="E99" s="3" t="s">
        <v>50</v>
      </c>
      <c r="F99" s="3" t="s">
        <v>51</v>
      </c>
      <c r="G99" s="7">
        <f>C99*1.05</f>
        <v>171.36987540192976</v>
      </c>
    </row>
    <row r="100" spans="8:8" ht="20.25" customHeight="1">
      <c r="A100" s="3" t="s">
        <v>112</v>
      </c>
      <c r="B100" s="3" t="s">
        <v>8</v>
      </c>
      <c r="C100" s="6">
        <v>163.209405144695</v>
      </c>
      <c r="D100" s="3" t="s">
        <v>12</v>
      </c>
      <c r="E100" s="3" t="s">
        <v>13</v>
      </c>
      <c r="F100" s="3" t="s">
        <v>14</v>
      </c>
      <c r="G100" s="7">
        <f>C100/15*1.05</f>
        <v>11.424658360128651</v>
      </c>
    </row>
    <row r="101" spans="8:8" ht="20.25" customHeight="1">
      <c r="A101" s="3" t="s">
        <v>113</v>
      </c>
      <c r="B101" s="3" t="s">
        <v>8</v>
      </c>
      <c r="C101" s="6">
        <v>685.871826328142</v>
      </c>
      <c r="D101" s="3" t="s">
        <v>9</v>
      </c>
      <c r="E101" s="3" t="s">
        <v>50</v>
      </c>
      <c r="F101" s="3" t="s">
        <v>51</v>
      </c>
      <c r="G101" s="7">
        <f>C101*1.05</f>
        <v>720.1654176445492</v>
      </c>
    </row>
    <row r="102" spans="8:8" ht="20.25" customHeight="1">
      <c r="A102" s="3" t="s">
        <v>113</v>
      </c>
      <c r="B102" s="3" t="s">
        <v>8</v>
      </c>
      <c r="C102" s="6">
        <v>685.871826328142</v>
      </c>
      <c r="D102" s="3" t="s">
        <v>12</v>
      </c>
      <c r="E102" s="3" t="s">
        <v>13</v>
      </c>
      <c r="F102" s="3" t="s">
        <v>14</v>
      </c>
      <c r="G102" s="7">
        <f>C102/20*1.05</f>
        <v>36.00827088222746</v>
      </c>
    </row>
    <row r="103" spans="8:8" ht="20.25" customHeight="1">
      <c r="A103" s="3" t="s">
        <v>114</v>
      </c>
      <c r="B103" s="3" t="s">
        <v>8</v>
      </c>
      <c r="C103" s="6">
        <v>31.9199271090149</v>
      </c>
      <c r="D103" s="3" t="s">
        <v>9</v>
      </c>
      <c r="E103" s="3" t="s">
        <v>50</v>
      </c>
      <c r="F103" s="3" t="s">
        <v>51</v>
      </c>
      <c r="G103" s="7">
        <f>C103*1.05</f>
        <v>33.515923464465644</v>
      </c>
    </row>
    <row r="104" spans="8:8" ht="20.25" customHeight="1">
      <c r="A104" s="3" t="s">
        <v>114</v>
      </c>
      <c r="B104" s="3" t="s">
        <v>8</v>
      </c>
      <c r="C104" s="6">
        <v>31.9199271090149</v>
      </c>
      <c r="D104" s="3" t="s">
        <v>12</v>
      </c>
      <c r="E104" s="3" t="s">
        <v>13</v>
      </c>
      <c r="F104" s="3" t="s">
        <v>14</v>
      </c>
      <c r="G104" s="7">
        <f>C104/12*1.05</f>
        <v>2.7929936220388036</v>
      </c>
    </row>
    <row r="105" spans="8:8" ht="20.25" customHeight="1">
      <c r="A105" s="3" t="s">
        <v>115</v>
      </c>
      <c r="B105" s="3" t="s">
        <v>8</v>
      </c>
      <c r="C105" s="6">
        <v>1329.73807757524</v>
      </c>
      <c r="D105" s="3" t="s">
        <v>9</v>
      </c>
      <c r="E105" s="3" t="s">
        <v>50</v>
      </c>
      <c r="F105" s="3" t="s">
        <v>51</v>
      </c>
      <c r="G105" s="7">
        <f>C105*1.05</f>
        <v>1396.2249814540019</v>
      </c>
    </row>
    <row r="106" spans="8:8" ht="20.25" customHeight="1">
      <c r="A106" s="3" t="s">
        <v>115</v>
      </c>
      <c r="B106" s="3" t="s">
        <v>8</v>
      </c>
      <c r="C106" s="6">
        <v>1329.73807757524</v>
      </c>
      <c r="D106" s="3" t="s">
        <v>12</v>
      </c>
      <c r="E106" s="3" t="s">
        <v>13</v>
      </c>
      <c r="F106" s="3" t="s">
        <v>14</v>
      </c>
      <c r="G106" s="7">
        <f>C106/15*1.05</f>
        <v>93.08166543026681</v>
      </c>
    </row>
    <row r="107" spans="8:8" ht="20.25" customHeight="1">
      <c r="A107" s="3" t="s">
        <v>115</v>
      </c>
      <c r="B107" s="3" t="s">
        <v>8</v>
      </c>
      <c r="C107" s="6">
        <v>1329.73807757524</v>
      </c>
      <c r="D107" s="3" t="s">
        <v>76</v>
      </c>
      <c r="E107" s="3" t="s">
        <v>116</v>
      </c>
      <c r="F107" s="3" t="s">
        <v>117</v>
      </c>
      <c r="G107" s="7">
        <f>C107*1.05</f>
        <v>1396.2249814540019</v>
      </c>
    </row>
    <row r="108" spans="8:8" ht="20.25" customHeight="1">
      <c r="A108" s="3" t="s">
        <v>118</v>
      </c>
      <c r="B108" s="3" t="s">
        <v>8</v>
      </c>
      <c r="C108" s="6">
        <v>437.616210716708</v>
      </c>
      <c r="D108" s="3" t="s">
        <v>9</v>
      </c>
      <c r="E108" s="3" t="s">
        <v>47</v>
      </c>
      <c r="F108" s="3" t="s">
        <v>48</v>
      </c>
      <c r="G108" s="7">
        <f>C108*1.05</f>
        <v>459.4970212525434</v>
      </c>
    </row>
    <row r="109" spans="8:8" ht="20.25" customHeight="1">
      <c r="A109" s="3" t="s">
        <v>118</v>
      </c>
      <c r="B109" s="3" t="s">
        <v>8</v>
      </c>
      <c r="C109" s="6">
        <v>437.616210716708</v>
      </c>
      <c r="D109" s="3" t="s">
        <v>12</v>
      </c>
      <c r="E109" s="3" t="s">
        <v>29</v>
      </c>
      <c r="F109" s="3" t="s">
        <v>30</v>
      </c>
      <c r="G109" s="7">
        <f>C109/8*1.05</f>
        <v>57.437127656567924</v>
      </c>
    </row>
    <row r="110" spans="8:8" ht="20.25" customHeight="1">
      <c r="A110" s="3" t="s">
        <v>119</v>
      </c>
      <c r="B110" s="3" t="s">
        <v>8</v>
      </c>
      <c r="C110" s="6">
        <v>260.270726069139</v>
      </c>
      <c r="D110" s="3" t="s">
        <v>9</v>
      </c>
      <c r="E110" s="3" t="s">
        <v>50</v>
      </c>
      <c r="F110" s="3" t="s">
        <v>51</v>
      </c>
      <c r="G110" s="7">
        <f>C110*1.05</f>
        <v>273.284262372596</v>
      </c>
    </row>
    <row r="111" spans="8:8" ht="20.25" customHeight="1">
      <c r="A111" s="3" t="s">
        <v>119</v>
      </c>
      <c r="B111" s="3" t="s">
        <v>8</v>
      </c>
      <c r="C111" s="6">
        <v>260.270726069139</v>
      </c>
      <c r="D111" s="3" t="s">
        <v>12</v>
      </c>
      <c r="E111" s="3" t="s">
        <v>13</v>
      </c>
      <c r="F111" s="3" t="s">
        <v>14</v>
      </c>
      <c r="G111" s="7">
        <f>C111/15*1.05</f>
        <v>18.21895082483973</v>
      </c>
    </row>
    <row r="112" spans="8:8" ht="20.25" customHeight="1">
      <c r="A112" s="3" t="s">
        <v>119</v>
      </c>
      <c r="B112" s="3" t="s">
        <v>8</v>
      </c>
      <c r="C112" s="6">
        <v>260.270726069139</v>
      </c>
      <c r="D112" s="3" t="s">
        <v>76</v>
      </c>
      <c r="E112" s="3" t="s">
        <v>116</v>
      </c>
      <c r="F112" s="3" t="s">
        <v>117</v>
      </c>
      <c r="G112" s="7">
        <f>C112*1.05</f>
        <v>273.284262372596</v>
      </c>
    </row>
    <row r="113" spans="8:8" ht="20.25" customHeight="1">
      <c r="A113" s="3" t="s">
        <v>120</v>
      </c>
      <c r="B113" s="3" t="s">
        <v>8</v>
      </c>
      <c r="C113" s="6">
        <v>42.3440668824164</v>
      </c>
      <c r="D113" s="3" t="s">
        <v>9</v>
      </c>
      <c r="E113" s="3" t="s">
        <v>50</v>
      </c>
      <c r="F113" s="3" t="s">
        <v>51</v>
      </c>
      <c r="G113" s="7">
        <f>C113*1.05</f>
        <v>44.46127022653722</v>
      </c>
    </row>
    <row r="114" spans="8:8" ht="20.25" customHeight="1">
      <c r="A114" s="3" t="s">
        <v>120</v>
      </c>
      <c r="B114" s="3" t="s">
        <v>8</v>
      </c>
      <c r="C114" s="6">
        <v>42.3440668824164</v>
      </c>
      <c r="D114" s="3" t="s">
        <v>12</v>
      </c>
      <c r="E114" s="3" t="s">
        <v>13</v>
      </c>
      <c r="F114" s="3" t="s">
        <v>14</v>
      </c>
      <c r="G114" s="7">
        <f>C114/15*1.05</f>
        <v>2.964084681769148</v>
      </c>
    </row>
    <row r="115" spans="8:8" ht="20.25" customHeight="1">
      <c r="A115" s="3" t="s">
        <v>120</v>
      </c>
      <c r="B115" s="3" t="s">
        <v>8</v>
      </c>
      <c r="C115" s="6">
        <v>42.3440668824164</v>
      </c>
      <c r="D115" s="3" t="s">
        <v>76</v>
      </c>
      <c r="E115" s="3" t="s">
        <v>77</v>
      </c>
      <c r="F115" s="3" t="s">
        <v>78</v>
      </c>
      <c r="G115" s="7">
        <f>C115*1.05</f>
        <v>44.46127022653722</v>
      </c>
    </row>
    <row r="116" spans="8:8" ht="20.25" customHeight="1">
      <c r="A116" s="3" t="s">
        <v>121</v>
      </c>
      <c r="B116" s="3" t="s">
        <v>122</v>
      </c>
      <c r="C116" s="6">
        <v>834.320299053356</v>
      </c>
      <c r="D116" s="3" t="s">
        <v>123</v>
      </c>
      <c r="E116" s="3" t="s">
        <v>124</v>
      </c>
      <c r="F116" s="3" t="s">
        <v>125</v>
      </c>
      <c r="G116" s="7">
        <f>C116*1.05</f>
        <v>876.0363140060239</v>
      </c>
    </row>
    <row r="117" spans="8:8" ht="20.25" customHeight="1">
      <c r="A117" s="3" t="s">
        <v>121</v>
      </c>
      <c r="B117" s="3" t="s">
        <v>122</v>
      </c>
      <c r="C117" s="6">
        <v>834.320299053356</v>
      </c>
      <c r="D117" s="3" t="s">
        <v>126</v>
      </c>
      <c r="E117" s="3" t="s">
        <v>127</v>
      </c>
      <c r="F117" s="3" t="s">
        <v>128</v>
      </c>
      <c r="G117" s="7">
        <f>C117*1.05</f>
        <v>876.0363140060239</v>
      </c>
    </row>
    <row r="118" spans="8:8" ht="20.25" customHeight="1">
      <c r="A118" s="3" t="s">
        <v>121</v>
      </c>
      <c r="B118" s="3" t="s">
        <v>122</v>
      </c>
      <c r="C118" s="6">
        <v>834.320299053356</v>
      </c>
      <c r="D118" s="3" t="s">
        <v>129</v>
      </c>
      <c r="E118" s="3" t="s">
        <v>130</v>
      </c>
      <c r="F118" s="3" t="s">
        <v>131</v>
      </c>
      <c r="G118" s="7">
        <f>C118*10*1.05</f>
        <v>8760.363140060239</v>
      </c>
    </row>
    <row r="119" spans="8:8" ht="20.25" customHeight="1">
      <c r="A119" s="3" t="s">
        <v>121</v>
      </c>
      <c r="B119" s="3" t="s">
        <v>122</v>
      </c>
      <c r="C119" s="6">
        <v>834.320299053356</v>
      </c>
      <c r="D119" s="3" t="s">
        <v>23</v>
      </c>
      <c r="E119" s="3" t="s">
        <v>24</v>
      </c>
      <c r="F119" s="3" t="s">
        <v>25</v>
      </c>
      <c r="G119" s="7">
        <f>C119*2*1.05</f>
        <v>1752.0726280120477</v>
      </c>
    </row>
    <row r="120" spans="8:8" ht="20.25" customHeight="1">
      <c r="A120" s="3" t="s">
        <v>121</v>
      </c>
      <c r="B120" s="3" t="s">
        <v>122</v>
      </c>
      <c r="C120" s="6">
        <v>834.320299053356</v>
      </c>
      <c r="D120" s="3" t="s">
        <v>132</v>
      </c>
      <c r="E120" s="3" t="s">
        <v>133</v>
      </c>
      <c r="F120" s="3" t="s">
        <v>134</v>
      </c>
      <c r="G120" s="7">
        <f>C120*1.05</f>
        <v>876.0363140060239</v>
      </c>
    </row>
    <row r="121" spans="8:8" ht="20.25" customHeight="1">
      <c r="A121" s="3" t="s">
        <v>121</v>
      </c>
      <c r="B121" s="3" t="s">
        <v>122</v>
      </c>
      <c r="C121" s="6">
        <v>834.320299053356</v>
      </c>
      <c r="D121" s="3" t="s">
        <v>135</v>
      </c>
      <c r="E121" s="3" t="s">
        <v>136</v>
      </c>
      <c r="F121" s="3" t="s">
        <v>137</v>
      </c>
      <c r="G121" s="7">
        <f>C121*1.05</f>
        <v>876.0363140060239</v>
      </c>
    </row>
    <row r="122" spans="8:8" ht="20.25" customHeight="1">
      <c r="A122" s="3" t="s">
        <v>121</v>
      </c>
      <c r="B122" s="3" t="s">
        <v>122</v>
      </c>
      <c r="C122" s="6">
        <v>834.320299053356</v>
      </c>
      <c r="D122" s="3" t="s">
        <v>12</v>
      </c>
      <c r="E122" s="3" t="s">
        <v>138</v>
      </c>
      <c r="F122" s="3" t="s">
        <v>139</v>
      </c>
      <c r="G122" s="7">
        <f>C122/70*1.05</f>
        <v>12.514804485800342</v>
      </c>
    </row>
    <row r="123" spans="8:8" ht="20.25" customHeight="1">
      <c r="A123" s="3" t="s">
        <v>140</v>
      </c>
      <c r="B123" s="3" t="s">
        <v>141</v>
      </c>
      <c r="C123" s="6">
        <v>260476.216654613</v>
      </c>
      <c r="D123" s="3" t="s">
        <v>142</v>
      </c>
      <c r="E123" s="3" t="s">
        <v>141</v>
      </c>
      <c r="F123" s="3" t="s">
        <v>143</v>
      </c>
      <c r="G123" s="7">
        <f>C123*1.05</f>
        <v>273500.02748734364</v>
      </c>
    </row>
    <row r="124" spans="8:8" ht="20.25" customHeight="1">
      <c r="A124" s="3" t="s">
        <v>140</v>
      </c>
      <c r="B124" s="3" t="s">
        <v>141</v>
      </c>
      <c r="C124" s="6">
        <v>260476.216654613</v>
      </c>
      <c r="D124" s="3" t="s">
        <v>23</v>
      </c>
      <c r="E124" s="3" t="s">
        <v>24</v>
      </c>
      <c r="F124" s="3" t="s">
        <v>25</v>
      </c>
      <c r="G124" s="7">
        <f>C124*1.05</f>
        <v>273500.02748734364</v>
      </c>
    </row>
    <row r="125" spans="8:8" ht="20.25" customHeight="1">
      <c r="A125" s="3" t="s">
        <v>140</v>
      </c>
      <c r="B125" s="3" t="s">
        <v>141</v>
      </c>
      <c r="C125" s="6">
        <v>260476.216654613</v>
      </c>
      <c r="D125" s="3" t="s">
        <v>69</v>
      </c>
      <c r="E125" s="3" t="s">
        <v>70</v>
      </c>
      <c r="F125" s="3" t="s">
        <v>71</v>
      </c>
      <c r="G125" s="7">
        <f>C125*1.05</f>
        <v>273500.02748734364</v>
      </c>
    </row>
    <row r="126" spans="8:8" ht="20.25" customHeight="1">
      <c r="A126" s="3" t="s">
        <v>140</v>
      </c>
      <c r="B126" s="3" t="s">
        <v>141</v>
      </c>
      <c r="C126" s="6">
        <v>260476.216654613</v>
      </c>
      <c r="D126" s="3" t="s">
        <v>26</v>
      </c>
      <c r="E126" s="3" t="s">
        <v>27</v>
      </c>
      <c r="F126" s="3" t="s">
        <v>28</v>
      </c>
      <c r="G126" s="7">
        <f>C126*1.05</f>
        <v>273500.02748734364</v>
      </c>
    </row>
    <row r="127" spans="8:8" ht="20.25" customHeight="1">
      <c r="A127" s="3" t="s">
        <v>140</v>
      </c>
      <c r="B127" s="3" t="s">
        <v>141</v>
      </c>
      <c r="C127" s="6">
        <v>260476.216654613</v>
      </c>
      <c r="D127" s="3" t="s">
        <v>144</v>
      </c>
      <c r="E127" s="3" t="s">
        <v>145</v>
      </c>
      <c r="F127" s="3" t="s">
        <v>146</v>
      </c>
      <c r="G127" s="7">
        <f t="shared" si="1" ref="G127:G128">C127*1.05</f>
        <v>273500.02748734364</v>
      </c>
    </row>
    <row r="128" spans="8:8" ht="20.25" customHeight="1">
      <c r="A128" s="3" t="s">
        <v>140</v>
      </c>
      <c r="B128" s="3" t="s">
        <v>141</v>
      </c>
      <c r="C128" s="6">
        <v>260476.216654613</v>
      </c>
      <c r="D128" s="3" t="s">
        <v>72</v>
      </c>
      <c r="E128" s="3" t="s">
        <v>147</v>
      </c>
      <c r="F128" s="3" t="s">
        <v>148</v>
      </c>
      <c r="G128" s="7">
        <f t="shared" si="1"/>
        <v>273500.02748734364</v>
      </c>
    </row>
    <row r="129" spans="8:8" ht="20.25" customHeight="1">
      <c r="A129" s="3" t="s">
        <v>140</v>
      </c>
      <c r="B129" s="3" t="s">
        <v>141</v>
      </c>
      <c r="C129" s="6">
        <v>260476.216654613</v>
      </c>
      <c r="D129" s="3" t="s">
        <v>12</v>
      </c>
      <c r="E129" s="3" t="s">
        <v>29</v>
      </c>
      <c r="F129" s="3" t="s">
        <v>30</v>
      </c>
      <c r="G129" s="7">
        <f>C129/56*1.05</f>
        <v>4883.929062273994</v>
      </c>
    </row>
    <row r="130" spans="8:8" ht="20.25" customHeight="1">
      <c r="A130" s="3" t="s">
        <v>140</v>
      </c>
      <c r="B130" s="3" t="s">
        <v>8</v>
      </c>
      <c r="C130" s="6">
        <v>264.929715302491</v>
      </c>
      <c r="D130" s="3" t="s">
        <v>9</v>
      </c>
      <c r="E130" s="3" t="s">
        <v>50</v>
      </c>
      <c r="F130" s="3" t="s">
        <v>48</v>
      </c>
      <c r="G130" s="7">
        <f>C130*1.05</f>
        <v>278.1762010676156</v>
      </c>
    </row>
    <row r="131" spans="8:8" ht="20.25" customHeight="1">
      <c r="A131" s="3" t="s">
        <v>140</v>
      </c>
      <c r="B131" s="3" t="s">
        <v>8</v>
      </c>
      <c r="C131" s="6">
        <v>264.929715302491</v>
      </c>
      <c r="D131" s="3" t="s">
        <v>12</v>
      </c>
      <c r="E131" s="3" t="s">
        <v>29</v>
      </c>
      <c r="F131" s="3" t="s">
        <v>30</v>
      </c>
      <c r="G131" s="7">
        <f>C131/8*1.05</f>
        <v>34.77202513345195</v>
      </c>
    </row>
    <row r="132" spans="8:8" ht="20.25" customHeight="1">
      <c r="A132" s="3" t="s">
        <v>149</v>
      </c>
      <c r="B132" s="3" t="s">
        <v>8</v>
      </c>
      <c r="C132" s="6">
        <v>1416.11258588382</v>
      </c>
      <c r="D132" s="3" t="s">
        <v>9</v>
      </c>
      <c r="E132" s="3" t="s">
        <v>50</v>
      </c>
      <c r="F132" s="3" t="s">
        <v>51</v>
      </c>
      <c r="G132" s="7">
        <f>C132*1.05</f>
        <v>1486.918215178011</v>
      </c>
    </row>
    <row r="133" spans="8:8" ht="20.25" customHeight="1">
      <c r="A133" s="3" t="s">
        <v>149</v>
      </c>
      <c r="B133" s="3" t="s">
        <v>8</v>
      </c>
      <c r="C133" s="6">
        <v>1416.11258588382</v>
      </c>
      <c r="D133" s="3" t="s">
        <v>12</v>
      </c>
      <c r="E133" s="3" t="s">
        <v>13</v>
      </c>
      <c r="F133" s="3" t="s">
        <v>14</v>
      </c>
      <c r="G133" s="7">
        <f>C133/15*1.05</f>
        <v>99.1278810118674</v>
      </c>
    </row>
    <row r="134" spans="8:8" ht="20.25" customHeight="1">
      <c r="A134" s="3" t="s">
        <v>150</v>
      </c>
      <c r="B134" s="3" t="s">
        <v>8</v>
      </c>
      <c r="C134" s="6">
        <v>276.120275447862</v>
      </c>
      <c r="D134" s="3" t="s">
        <v>9</v>
      </c>
      <c r="E134" s="3" t="s">
        <v>151</v>
      </c>
      <c r="F134" s="3" t="s">
        <v>152</v>
      </c>
      <c r="G134" s="7">
        <f>C134*1.05</f>
        <v>289.9262892202551</v>
      </c>
    </row>
    <row r="135" spans="8:8" ht="20.25" customHeight="1">
      <c r="A135" s="3" t="s">
        <v>150</v>
      </c>
      <c r="B135" s="3" t="s">
        <v>8</v>
      </c>
      <c r="C135" s="6">
        <v>276.120275447862</v>
      </c>
      <c r="D135" s="3" t="s">
        <v>12</v>
      </c>
      <c r="E135" s="3" t="s">
        <v>153</v>
      </c>
      <c r="F135" s="3" t="s">
        <v>154</v>
      </c>
      <c r="G135" s="7">
        <f>C135/15*1.05</f>
        <v>19.328419281350342</v>
      </c>
    </row>
    <row r="136" spans="8:8" ht="20.25" customHeight="1">
      <c r="A136" s="3" t="s">
        <v>150</v>
      </c>
      <c r="B136" s="3" t="s">
        <v>155</v>
      </c>
      <c r="C136" s="6">
        <v>32031.6044083527</v>
      </c>
      <c r="D136" s="3" t="s">
        <v>156</v>
      </c>
      <c r="E136" s="3" t="s">
        <v>155</v>
      </c>
      <c r="F136" s="3" t="s">
        <v>157</v>
      </c>
      <c r="G136" s="7">
        <f>C136*1.05</f>
        <v>33633.18462877034</v>
      </c>
    </row>
    <row r="137" spans="8:8" ht="20.25" customHeight="1">
      <c r="A137" s="3" t="s">
        <v>150</v>
      </c>
      <c r="B137" s="3" t="s">
        <v>155</v>
      </c>
      <c r="C137" s="6">
        <v>32031.6044083527</v>
      </c>
      <c r="D137" s="3" t="s">
        <v>23</v>
      </c>
      <c r="E137" s="3" t="s">
        <v>24</v>
      </c>
      <c r="F137" s="3" t="s">
        <v>25</v>
      </c>
      <c r="G137" s="7">
        <f>C137*1.05</f>
        <v>33633.18462877034</v>
      </c>
    </row>
    <row r="138" spans="8:8" ht="20.25" customHeight="1">
      <c r="A138" s="3" t="s">
        <v>150</v>
      </c>
      <c r="B138" s="3" t="s">
        <v>155</v>
      </c>
      <c r="C138" s="6">
        <v>32031.6044083527</v>
      </c>
      <c r="D138" s="3" t="s">
        <v>69</v>
      </c>
      <c r="E138" s="3" t="s">
        <v>70</v>
      </c>
      <c r="F138" s="3" t="s">
        <v>71</v>
      </c>
      <c r="G138" s="7">
        <f>C138*1.05</f>
        <v>33633.18462877034</v>
      </c>
    </row>
    <row r="139" spans="8:8" ht="20.25" customHeight="1">
      <c r="A139" s="3" t="s">
        <v>150</v>
      </c>
      <c r="B139" s="3" t="s">
        <v>155</v>
      </c>
      <c r="C139" s="6">
        <v>32031.6044083527</v>
      </c>
      <c r="D139" s="3" t="s">
        <v>26</v>
      </c>
      <c r="E139" s="3" t="s">
        <v>27</v>
      </c>
      <c r="F139" s="3" t="s">
        <v>28</v>
      </c>
      <c r="G139" s="7">
        <f>C139*1.05</f>
        <v>33633.18462877034</v>
      </c>
    </row>
    <row r="140" spans="8:8" ht="20.25" customHeight="1">
      <c r="A140" s="3" t="s">
        <v>150</v>
      </c>
      <c r="B140" s="3" t="s">
        <v>155</v>
      </c>
      <c r="C140" s="6">
        <v>32031.6044083527</v>
      </c>
      <c r="D140" s="3" t="s">
        <v>72</v>
      </c>
      <c r="E140" s="3" t="s">
        <v>73</v>
      </c>
      <c r="F140" s="3" t="s">
        <v>74</v>
      </c>
      <c r="G140" s="7">
        <f>C140*1.05</f>
        <v>33633.18462877034</v>
      </c>
    </row>
    <row r="141" spans="8:8" ht="20.25" customHeight="1">
      <c r="A141" s="3" t="s">
        <v>150</v>
      </c>
      <c r="B141" s="3" t="s">
        <v>155</v>
      </c>
      <c r="C141" s="6">
        <v>32031.6044083527</v>
      </c>
      <c r="D141" s="3" t="s">
        <v>12</v>
      </c>
      <c r="E141" s="3" t="s">
        <v>13</v>
      </c>
      <c r="F141" s="3" t="s">
        <v>14</v>
      </c>
      <c r="G141" s="7">
        <f>C141/56*1.05</f>
        <v>600.5925826566131</v>
      </c>
    </row>
    <row r="142" spans="8:8" ht="20.25" customHeight="1">
      <c r="A142" s="3" t="s">
        <v>158</v>
      </c>
      <c r="B142" s="3" t="s">
        <v>8</v>
      </c>
      <c r="C142" s="6">
        <v>135.07932790224</v>
      </c>
      <c r="D142" s="3" t="s">
        <v>9</v>
      </c>
      <c r="E142" s="3" t="s">
        <v>50</v>
      </c>
      <c r="F142" s="3" t="s">
        <v>51</v>
      </c>
      <c r="G142" s="7">
        <f>C142*1.05</f>
        <v>141.833294297352</v>
      </c>
    </row>
    <row r="143" spans="8:8" ht="20.25" customHeight="1">
      <c r="A143" s="3" t="s">
        <v>158</v>
      </c>
      <c r="B143" s="3" t="s">
        <v>8</v>
      </c>
      <c r="C143" s="6">
        <v>135.07932790224</v>
      </c>
      <c r="D143" s="3" t="s">
        <v>12</v>
      </c>
      <c r="E143" s="3" t="s">
        <v>13</v>
      </c>
      <c r="F143" s="3" t="s">
        <v>14</v>
      </c>
      <c r="G143" s="7">
        <f>C143/15*1.05</f>
        <v>9.4555529531568</v>
      </c>
    </row>
    <row r="144" spans="8:8" ht="20.25" customHeight="1">
      <c r="A144" s="3" t="s">
        <v>158</v>
      </c>
      <c r="B144" s="3" t="s">
        <v>8</v>
      </c>
      <c r="C144" s="6">
        <v>135.07932790224</v>
      </c>
      <c r="D144" s="3" t="s">
        <v>76</v>
      </c>
      <c r="E144" s="3" t="s">
        <v>77</v>
      </c>
      <c r="F144" s="3" t="s">
        <v>78</v>
      </c>
      <c r="G144" s="7">
        <f>C144*1.05</f>
        <v>141.833294297352</v>
      </c>
    </row>
    <row r="145" spans="8:8" ht="20.25" customHeight="1">
      <c r="A145" s="3" t="s">
        <v>159</v>
      </c>
      <c r="B145" s="3" t="s">
        <v>160</v>
      </c>
      <c r="C145" s="6">
        <v>16909.7264765784</v>
      </c>
      <c r="D145" s="3" t="s">
        <v>161</v>
      </c>
      <c r="E145" s="3" t="s">
        <v>160</v>
      </c>
      <c r="F145" s="3" t="s">
        <v>162</v>
      </c>
      <c r="G145" s="7">
        <f>C145*1.05</f>
        <v>17755.21280040732</v>
      </c>
    </row>
    <row r="146" spans="8:8" ht="20.25" customHeight="1">
      <c r="A146" s="3" t="s">
        <v>159</v>
      </c>
      <c r="B146" s="3" t="s">
        <v>160</v>
      </c>
      <c r="C146" s="6">
        <v>16909.7264765784</v>
      </c>
      <c r="D146" s="3" t="s">
        <v>23</v>
      </c>
      <c r="E146" s="3" t="s">
        <v>24</v>
      </c>
      <c r="F146" s="3" t="s">
        <v>25</v>
      </c>
      <c r="G146" s="7">
        <f>C146*1.05</f>
        <v>17755.21280040732</v>
      </c>
    </row>
    <row r="147" spans="8:8" ht="20.25" customHeight="1">
      <c r="A147" s="3" t="s">
        <v>159</v>
      </c>
      <c r="B147" s="3" t="s">
        <v>160</v>
      </c>
      <c r="C147" s="6">
        <v>16909.7264765784</v>
      </c>
      <c r="D147" s="3" t="s">
        <v>26</v>
      </c>
      <c r="E147" s="3" t="s">
        <v>27</v>
      </c>
      <c r="F147" s="3" t="s">
        <v>28</v>
      </c>
      <c r="G147" s="7">
        <f>C147*1.05</f>
        <v>17755.21280040732</v>
      </c>
    </row>
    <row r="148" spans="8:8" ht="20.25" customHeight="1">
      <c r="A148" s="3" t="s">
        <v>159</v>
      </c>
      <c r="B148" s="3" t="s">
        <v>160</v>
      </c>
      <c r="C148" s="6">
        <v>16909.7264765784</v>
      </c>
      <c r="D148" s="3" t="s">
        <v>63</v>
      </c>
      <c r="E148" s="3" t="s">
        <v>163</v>
      </c>
      <c r="F148" s="3" t="s">
        <v>164</v>
      </c>
      <c r="G148" s="7">
        <f>C148*1.05</f>
        <v>17755.21280040732</v>
      </c>
    </row>
    <row r="149" spans="8:8" ht="20.25" customHeight="1">
      <c r="A149" s="3" t="s">
        <v>159</v>
      </c>
      <c r="B149" s="3" t="s">
        <v>160</v>
      </c>
      <c r="C149" s="6">
        <v>16909.7264765784</v>
      </c>
      <c r="D149" s="3" t="s">
        <v>12</v>
      </c>
      <c r="E149" s="3" t="s">
        <v>153</v>
      </c>
      <c r="F149" s="3" t="s">
        <v>154</v>
      </c>
      <c r="G149" s="7">
        <f>C149/200*1.05</f>
        <v>88.7760640020366</v>
      </c>
    </row>
    <row r="150" spans="8:8" ht="20.25" customHeight="1">
      <c r="A150" s="3" t="s">
        <v>159</v>
      </c>
      <c r="B150" s="3" t="s">
        <v>8</v>
      </c>
      <c r="C150" s="6">
        <v>55.5701529303089</v>
      </c>
      <c r="D150" s="3" t="s">
        <v>9</v>
      </c>
      <c r="E150" s="3" t="s">
        <v>50</v>
      </c>
      <c r="F150" s="3" t="s">
        <v>51</v>
      </c>
      <c r="G150" s="7">
        <f>C150*1.05</f>
        <v>58.34866057682435</v>
      </c>
    </row>
    <row r="151" spans="8:8" ht="20.25" customHeight="1">
      <c r="A151" s="3" t="s">
        <v>159</v>
      </c>
      <c r="B151" s="3" t="s">
        <v>8</v>
      </c>
      <c r="C151" s="6">
        <v>55.5701529303089</v>
      </c>
      <c r="D151" s="3" t="s">
        <v>12</v>
      </c>
      <c r="E151" s="3" t="s">
        <v>13</v>
      </c>
      <c r="F151" s="3" t="s">
        <v>14</v>
      </c>
      <c r="G151" s="7">
        <f>C151/15*1.05</f>
        <v>3.889910705121623</v>
      </c>
    </row>
    <row r="152" spans="8:8" ht="20.25" customHeight="1">
      <c r="A152" s="3" t="s">
        <v>159</v>
      </c>
      <c r="B152" s="3" t="s">
        <v>8</v>
      </c>
      <c r="C152" s="6">
        <v>55.5701529303089</v>
      </c>
      <c r="D152" s="3" t="s">
        <v>76</v>
      </c>
      <c r="E152" s="3" t="s">
        <v>77</v>
      </c>
      <c r="F152" s="3" t="s">
        <v>78</v>
      </c>
      <c r="G152" s="7">
        <f>C152*1.05</f>
        <v>58.34866057682435</v>
      </c>
    </row>
    <row r="153" spans="8:8" ht="20.25" customHeight="1">
      <c r="A153" s="3" t="s">
        <v>159</v>
      </c>
      <c r="B153" s="3" t="s">
        <v>165</v>
      </c>
      <c r="C153" s="6">
        <v>2512.75813953488</v>
      </c>
      <c r="D153" s="3" t="s">
        <v>166</v>
      </c>
      <c r="E153" s="3" t="s">
        <v>165</v>
      </c>
      <c r="F153" s="3" t="s">
        <v>167</v>
      </c>
      <c r="G153" s="7">
        <f>C153*1.05</f>
        <v>2638.396046511624</v>
      </c>
    </row>
    <row r="154" spans="8:8" ht="20.25" customHeight="1">
      <c r="A154" s="3" t="s">
        <v>159</v>
      </c>
      <c r="B154" s="3" t="s">
        <v>165</v>
      </c>
      <c r="C154" s="6">
        <v>2512.75813953488</v>
      </c>
      <c r="D154" s="3" t="s">
        <v>23</v>
      </c>
      <c r="E154" s="3" t="s">
        <v>24</v>
      </c>
      <c r="F154" s="3" t="s">
        <v>25</v>
      </c>
      <c r="G154" s="7">
        <f>C154*1.05</f>
        <v>2638.396046511624</v>
      </c>
    </row>
    <row r="155" spans="8:8" ht="20.25" customHeight="1">
      <c r="A155" s="3" t="s">
        <v>159</v>
      </c>
      <c r="B155" s="3" t="s">
        <v>165</v>
      </c>
      <c r="C155" s="6">
        <v>2512.75813953488</v>
      </c>
      <c r="D155" s="3" t="s">
        <v>26</v>
      </c>
      <c r="E155" s="3" t="s">
        <v>27</v>
      </c>
      <c r="F155" s="3" t="s">
        <v>28</v>
      </c>
      <c r="G155" s="7">
        <f>C155*1.05</f>
        <v>2638.396046511624</v>
      </c>
    </row>
    <row r="156" spans="8:8" ht="20.25" customHeight="1">
      <c r="A156" s="3" t="s">
        <v>159</v>
      </c>
      <c r="B156" s="3" t="s">
        <v>165</v>
      </c>
      <c r="C156" s="6">
        <v>2512.75813953488</v>
      </c>
      <c r="D156" s="3" t="s">
        <v>63</v>
      </c>
      <c r="E156" s="3" t="s">
        <v>168</v>
      </c>
      <c r="F156" s="3" t="s">
        <v>169</v>
      </c>
      <c r="G156" s="7">
        <f>C156*1.05</f>
        <v>2638.396046511624</v>
      </c>
    </row>
    <row r="157" spans="8:8" ht="20.25" customHeight="1">
      <c r="A157" s="3" t="s">
        <v>159</v>
      </c>
      <c r="B157" s="3" t="s">
        <v>165</v>
      </c>
      <c r="C157" s="6">
        <v>2512.75813953488</v>
      </c>
      <c r="D157" s="3" t="s">
        <v>12</v>
      </c>
      <c r="E157" s="3" t="s">
        <v>153</v>
      </c>
      <c r="F157" s="3" t="s">
        <v>154</v>
      </c>
      <c r="G157" s="7">
        <f>C157/116*1.05</f>
        <v>22.744793504410552</v>
      </c>
    </row>
    <row r="158" spans="8:8" ht="20.25" customHeight="1">
      <c r="A158" s="3" t="s">
        <v>170</v>
      </c>
      <c r="B158" s="3" t="s">
        <v>171</v>
      </c>
      <c r="C158" s="6">
        <v>16157.7539966344</v>
      </c>
      <c r="D158" s="3" t="s">
        <v>172</v>
      </c>
      <c r="E158" s="3" t="s">
        <v>173</v>
      </c>
      <c r="F158" s="3" t="s">
        <v>174</v>
      </c>
      <c r="G158" s="7">
        <f>C158*1.05</f>
        <v>16965.64169646612</v>
      </c>
    </row>
    <row r="159" spans="8:8" ht="20.25" customHeight="1">
      <c r="A159" s="3" t="s">
        <v>170</v>
      </c>
      <c r="B159" s="3" t="s">
        <v>171</v>
      </c>
      <c r="C159" s="6">
        <v>16157.7539966344</v>
      </c>
      <c r="D159" s="3" t="s">
        <v>175</v>
      </c>
      <c r="E159" s="3" t="s">
        <v>176</v>
      </c>
      <c r="F159" s="3" t="s">
        <v>177</v>
      </c>
      <c r="G159" s="7">
        <f>C159*1.05</f>
        <v>16965.64169646612</v>
      </c>
    </row>
    <row r="160" spans="8:8" ht="20.25" customHeight="1">
      <c r="A160" s="3" t="s">
        <v>170</v>
      </c>
      <c r="B160" s="3" t="s">
        <v>171</v>
      </c>
      <c r="C160" s="6">
        <v>16157.7539966344</v>
      </c>
      <c r="D160" s="3" t="s">
        <v>178</v>
      </c>
      <c r="E160" s="3" t="s">
        <v>179</v>
      </c>
      <c r="F160" s="3" t="s">
        <v>180</v>
      </c>
      <c r="G160" s="7">
        <f>C160*10*1.05</f>
        <v>169656.41696466118</v>
      </c>
    </row>
    <row r="161" spans="8:8" ht="20.25" customHeight="1">
      <c r="A161" s="3" t="s">
        <v>170</v>
      </c>
      <c r="B161" s="3" t="s">
        <v>171</v>
      </c>
      <c r="C161" s="6">
        <v>16157.7539966344</v>
      </c>
      <c r="D161" s="3" t="s">
        <v>23</v>
      </c>
      <c r="E161" s="3" t="s">
        <v>24</v>
      </c>
      <c r="F161" s="3" t="s">
        <v>25</v>
      </c>
      <c r="G161" s="7">
        <f>C161*2*1.05</f>
        <v>33931.28339293224</v>
      </c>
    </row>
    <row r="162" spans="8:8" ht="20.25" customHeight="1">
      <c r="A162" s="3" t="s">
        <v>170</v>
      </c>
      <c r="B162" s="3" t="s">
        <v>171</v>
      </c>
      <c r="C162" s="6">
        <v>16157.7539966344</v>
      </c>
      <c r="D162" s="3" t="s">
        <v>26</v>
      </c>
      <c r="E162" s="3" t="s">
        <v>27</v>
      </c>
      <c r="F162" s="3" t="s">
        <v>28</v>
      </c>
      <c r="G162" s="7">
        <f>C162*1.05</f>
        <v>16965.64169646612</v>
      </c>
    </row>
    <row r="163" spans="8:8" ht="20.25" customHeight="1">
      <c r="A163" s="3" t="s">
        <v>170</v>
      </c>
      <c r="B163" s="3" t="s">
        <v>171</v>
      </c>
      <c r="C163" s="6">
        <v>16157.7539966344</v>
      </c>
      <c r="D163" s="3" t="s">
        <v>132</v>
      </c>
      <c r="E163" s="3" t="s">
        <v>133</v>
      </c>
      <c r="F163" s="3" t="s">
        <v>134</v>
      </c>
      <c r="G163" s="7">
        <f>C163*1.05</f>
        <v>16965.64169646612</v>
      </c>
    </row>
    <row r="164" spans="8:8" ht="20.25" customHeight="1">
      <c r="A164" s="3" t="s">
        <v>170</v>
      </c>
      <c r="B164" s="3" t="s">
        <v>171</v>
      </c>
      <c r="C164" s="6">
        <v>16157.7539966344</v>
      </c>
      <c r="D164" s="3" t="s">
        <v>135</v>
      </c>
      <c r="E164" s="3" t="s">
        <v>136</v>
      </c>
      <c r="F164" s="3" t="s">
        <v>137</v>
      </c>
      <c r="G164" s="7">
        <f>C164*1.05</f>
        <v>16965.64169646612</v>
      </c>
    </row>
    <row r="165" spans="8:8" ht="20.25" customHeight="1">
      <c r="A165" s="3" t="s">
        <v>170</v>
      </c>
      <c r="B165" s="3" t="s">
        <v>171</v>
      </c>
      <c r="C165" s="6">
        <v>16157.7539966344</v>
      </c>
      <c r="D165" s="3" t="s">
        <v>63</v>
      </c>
      <c r="E165" s="3" t="s">
        <v>85</v>
      </c>
      <c r="F165" s="3" t="s">
        <v>86</v>
      </c>
      <c r="G165" s="7">
        <f>C165*1.05</f>
        <v>16965.64169646612</v>
      </c>
    </row>
    <row r="166" spans="8:8" ht="20.25" customHeight="1">
      <c r="A166" s="3" t="s">
        <v>170</v>
      </c>
      <c r="B166" s="3" t="s">
        <v>171</v>
      </c>
      <c r="C166" s="6">
        <v>16157.7539966344</v>
      </c>
      <c r="D166" s="3" t="s">
        <v>12</v>
      </c>
      <c r="E166" s="3" t="s">
        <v>138</v>
      </c>
      <c r="F166" s="3" t="s">
        <v>139</v>
      </c>
      <c r="G166" s="7">
        <f>C166/70*1.05</f>
        <v>242.366309949516</v>
      </c>
    </row>
    <row r="167" spans="8:8" ht="20.25" customHeight="1">
      <c r="A167" s="3" t="s">
        <v>170</v>
      </c>
      <c r="B167" s="3" t="s">
        <v>181</v>
      </c>
      <c r="C167" s="6">
        <v>4598.58998595657</v>
      </c>
      <c r="D167" s="3" t="s">
        <v>172</v>
      </c>
      <c r="E167" s="3" t="s">
        <v>182</v>
      </c>
      <c r="F167" s="3" t="s">
        <v>183</v>
      </c>
      <c r="G167" s="7">
        <f>C167*1.05</f>
        <v>4828.519485254398</v>
      </c>
    </row>
    <row r="168" spans="8:8" ht="20.25" customHeight="1">
      <c r="A168" s="3" t="s">
        <v>170</v>
      </c>
      <c r="B168" s="3" t="s">
        <v>181</v>
      </c>
      <c r="C168" s="6">
        <v>4598.58998595657</v>
      </c>
      <c r="D168" s="3" t="s">
        <v>184</v>
      </c>
      <c r="E168" s="3" t="s">
        <v>70</v>
      </c>
      <c r="F168" s="3" t="s">
        <v>185</v>
      </c>
      <c r="G168" s="7">
        <f>C168*20*0.84/1000</f>
        <v>77.25631176407038</v>
      </c>
    </row>
    <row r="169" spans="8:8" ht="20.25" customHeight="1">
      <c r="A169" s="3" t="s">
        <v>170</v>
      </c>
      <c r="B169" s="3" t="s">
        <v>181</v>
      </c>
      <c r="C169" s="6">
        <v>4598.58998595657</v>
      </c>
      <c r="D169" s="3" t="s">
        <v>175</v>
      </c>
      <c r="E169" s="3" t="s">
        <v>186</v>
      </c>
      <c r="F169" s="3" t="s">
        <v>187</v>
      </c>
      <c r="G169" s="7">
        <f>C169*1.05</f>
        <v>4828.519485254398</v>
      </c>
    </row>
    <row r="170" spans="8:8" ht="20.25" customHeight="1">
      <c r="A170" s="3" t="s">
        <v>170</v>
      </c>
      <c r="B170" s="3" t="s">
        <v>181</v>
      </c>
      <c r="C170" s="6">
        <v>4598.58998595657</v>
      </c>
      <c r="D170" s="3" t="s">
        <v>23</v>
      </c>
      <c r="E170" s="3" t="s">
        <v>24</v>
      </c>
      <c r="F170" s="3" t="s">
        <v>25</v>
      </c>
      <c r="G170" s="7">
        <f>C170*2*1.05</f>
        <v>9657.038970508796</v>
      </c>
    </row>
    <row r="171" spans="8:8" ht="20.25" customHeight="1">
      <c r="A171" s="3" t="s">
        <v>170</v>
      </c>
      <c r="B171" s="3" t="s">
        <v>181</v>
      </c>
      <c r="C171" s="6">
        <v>4598.58998595657</v>
      </c>
      <c r="D171" s="3" t="s">
        <v>26</v>
      </c>
      <c r="E171" s="3" t="s">
        <v>27</v>
      </c>
      <c r="F171" s="3" t="s">
        <v>28</v>
      </c>
      <c r="G171" s="7">
        <f>C171*1.05</f>
        <v>4828.519485254398</v>
      </c>
    </row>
    <row r="172" spans="8:8" ht="20.25" customHeight="1">
      <c r="A172" s="3" t="s">
        <v>170</v>
      </c>
      <c r="B172" s="3" t="s">
        <v>181</v>
      </c>
      <c r="C172" s="6">
        <v>4598.58998595657</v>
      </c>
      <c r="D172" s="3" t="s">
        <v>12</v>
      </c>
      <c r="E172" s="3" t="s">
        <v>138</v>
      </c>
      <c r="F172" s="3" t="s">
        <v>139</v>
      </c>
      <c r="G172" s="7">
        <f>C172/60*1.05</f>
        <v>80.47532475423996</v>
      </c>
    </row>
    <row r="173" spans="8:8" ht="20.25" customHeight="1">
      <c r="A173" s="8" t="s">
        <v>188</v>
      </c>
      <c r="B173" s="8" t="s">
        <v>8</v>
      </c>
      <c r="C173" s="6">
        <v>26.4148007395234</v>
      </c>
      <c r="D173" s="3" t="s">
        <v>9</v>
      </c>
      <c r="E173" s="3" t="s">
        <v>50</v>
      </c>
      <c r="F173" s="3" t="s">
        <v>51</v>
      </c>
      <c r="G173" s="7">
        <f>C173*1.05</f>
        <v>27.735540776499573</v>
      </c>
    </row>
    <row r="174" spans="8:8" ht="20.25" customHeight="1">
      <c r="A174" s="8" t="s">
        <v>188</v>
      </c>
      <c r="B174" s="8" t="s">
        <v>8</v>
      </c>
      <c r="C174" s="6">
        <v>26.4148007395234</v>
      </c>
      <c r="D174" s="3" t="s">
        <v>12</v>
      </c>
      <c r="E174" s="3" t="s">
        <v>13</v>
      </c>
      <c r="F174" s="3" t="s">
        <v>14</v>
      </c>
      <c r="G174" s="7">
        <f>C174/15*1.05</f>
        <v>1.849036051766638</v>
      </c>
    </row>
    <row r="175" spans="8:8" ht="20.25" customHeight="1">
      <c r="A175" s="3" t="s">
        <v>189</v>
      </c>
      <c r="B175" s="3" t="s">
        <v>8</v>
      </c>
      <c r="C175" s="6">
        <v>1377.09246647108</v>
      </c>
      <c r="D175" s="3" t="s">
        <v>9</v>
      </c>
      <c r="E175" s="3" t="s">
        <v>50</v>
      </c>
      <c r="F175" s="3" t="s">
        <v>51</v>
      </c>
      <c r="G175" s="7">
        <f>C175*1.05</f>
        <v>1445.947089794634</v>
      </c>
    </row>
    <row r="176" spans="8:8" ht="20.25" customHeight="1">
      <c r="A176" s="3" t="s">
        <v>189</v>
      </c>
      <c r="B176" s="3" t="s">
        <v>8</v>
      </c>
      <c r="C176" s="6">
        <v>1377.09246647108</v>
      </c>
      <c r="D176" s="3" t="s">
        <v>12</v>
      </c>
      <c r="E176" s="3" t="s">
        <v>13</v>
      </c>
      <c r="F176" s="3" t="s">
        <v>14</v>
      </c>
      <c r="G176" s="7">
        <f>C176/15*1.05</f>
        <v>96.39647265297559</v>
      </c>
    </row>
    <row r="177" spans="8:8" ht="20.25" customHeight="1">
      <c r="A177" s="3" t="s">
        <v>190</v>
      </c>
      <c r="B177" s="3" t="s">
        <v>8</v>
      </c>
      <c r="C177" s="6">
        <v>36.1790845305713</v>
      </c>
      <c r="D177" s="3" t="s">
        <v>9</v>
      </c>
      <c r="E177" s="3" t="s">
        <v>47</v>
      </c>
      <c r="F177" s="3" t="s">
        <v>48</v>
      </c>
      <c r="G177" s="7">
        <f>C177*1.05</f>
        <v>37.98803875709987</v>
      </c>
    </row>
    <row r="178" spans="8:8" ht="20.25" customHeight="1">
      <c r="A178" s="3" t="s">
        <v>190</v>
      </c>
      <c r="B178" s="3" t="s">
        <v>8</v>
      </c>
      <c r="C178" s="6">
        <v>36.1790845305713</v>
      </c>
      <c r="D178" s="3" t="s">
        <v>12</v>
      </c>
      <c r="E178" s="3" t="s">
        <v>29</v>
      </c>
      <c r="F178" s="3" t="s">
        <v>30</v>
      </c>
      <c r="G178" s="7">
        <f>C178/6*1.05</f>
        <v>6.3313397928499775</v>
      </c>
    </row>
    <row r="179" spans="8:8" ht="20.25" customHeight="1">
      <c r="A179" s="3" t="s">
        <v>191</v>
      </c>
      <c r="B179" s="3" t="s">
        <v>8</v>
      </c>
      <c r="C179" s="6">
        <v>142.101060890706</v>
      </c>
      <c r="D179" s="3" t="s">
        <v>9</v>
      </c>
      <c r="E179" s="3" t="s">
        <v>50</v>
      </c>
      <c r="F179" s="3" t="s">
        <v>51</v>
      </c>
      <c r="G179" s="7">
        <f>C179*1.05</f>
        <v>149.20611393524132</v>
      </c>
    </row>
    <row r="180" spans="8:8" ht="20.25" customHeight="1">
      <c r="A180" s="3" t="s">
        <v>191</v>
      </c>
      <c r="B180" s="3" t="s">
        <v>8</v>
      </c>
      <c r="C180" s="6">
        <v>142.101060890706</v>
      </c>
      <c r="D180" s="3" t="s">
        <v>12</v>
      </c>
      <c r="E180" s="3" t="s">
        <v>13</v>
      </c>
      <c r="F180" s="3" t="s">
        <v>14</v>
      </c>
      <c r="G180" s="7">
        <f>C180/15*1.05</f>
        <v>9.947074262349421</v>
      </c>
    </row>
    <row r="181" spans="8:8" ht="20.25" customHeight="1">
      <c r="A181" s="3" t="s">
        <v>192</v>
      </c>
      <c r="B181" s="3" t="s">
        <v>8</v>
      </c>
      <c r="C181" s="6">
        <v>720.807255592142</v>
      </c>
      <c r="D181" s="3" t="s">
        <v>9</v>
      </c>
      <c r="E181" s="3" t="s">
        <v>50</v>
      </c>
      <c r="F181" s="3" t="s">
        <v>51</v>
      </c>
      <c r="G181" s="7">
        <f>C181*1.05</f>
        <v>756.8476183717491</v>
      </c>
    </row>
    <row r="182" spans="8:8" ht="20.25" customHeight="1">
      <c r="A182" s="3" t="s">
        <v>192</v>
      </c>
      <c r="B182" s="3" t="s">
        <v>8</v>
      </c>
      <c r="C182" s="6">
        <v>720.807255592142</v>
      </c>
      <c r="D182" s="3" t="s">
        <v>12</v>
      </c>
      <c r="E182" s="3" t="s">
        <v>13</v>
      </c>
      <c r="F182" s="3" t="s">
        <v>14</v>
      </c>
      <c r="G182" s="7">
        <f>C182/15*1.05</f>
        <v>50.456507891449945</v>
      </c>
    </row>
    <row r="183" spans="8:8" ht="20.25" customHeight="1">
      <c r="A183" s="3" t="s">
        <v>192</v>
      </c>
      <c r="B183" s="3" t="s">
        <v>193</v>
      </c>
      <c r="C183" s="6">
        <v>720.807255592142</v>
      </c>
      <c r="D183" s="3" t="s">
        <v>63</v>
      </c>
      <c r="E183" s="3" t="s">
        <v>85</v>
      </c>
      <c r="F183" s="3" t="s">
        <v>86</v>
      </c>
      <c r="G183" s="7">
        <f>C183*1.05</f>
        <v>756.8476183717491</v>
      </c>
    </row>
    <row r="184" spans="8:8" ht="20.25" customHeight="1">
      <c r="A184" s="3" t="s">
        <v>194</v>
      </c>
      <c r="B184" s="3" t="s">
        <v>8</v>
      </c>
      <c r="C184" s="6">
        <v>104.275197945645</v>
      </c>
      <c r="D184" s="3" t="s">
        <v>9</v>
      </c>
      <c r="E184" s="3" t="s">
        <v>50</v>
      </c>
      <c r="F184" s="3" t="s">
        <v>51</v>
      </c>
      <c r="G184" s="7">
        <f>C184*1.05</f>
        <v>109.48895784292726</v>
      </c>
    </row>
    <row r="185" spans="8:8" ht="20.25" customHeight="1">
      <c r="A185" s="3" t="s">
        <v>194</v>
      </c>
      <c r="B185" s="3" t="s">
        <v>8</v>
      </c>
      <c r="C185" s="6">
        <v>104.275197945645</v>
      </c>
      <c r="D185" s="3" t="s">
        <v>12</v>
      </c>
      <c r="E185" s="3" t="s">
        <v>13</v>
      </c>
      <c r="F185" s="3" t="s">
        <v>14</v>
      </c>
      <c r="G185" s="7">
        <f>C185/15*1.05</f>
        <v>7.29926385619515</v>
      </c>
    </row>
    <row r="186" spans="8:8" ht="20.25" customHeight="1">
      <c r="A186" s="3" t="s">
        <v>195</v>
      </c>
      <c r="B186" s="3" t="s">
        <v>8</v>
      </c>
      <c r="C186" s="6">
        <v>305.517742841101</v>
      </c>
      <c r="D186" s="3" t="s">
        <v>9</v>
      </c>
      <c r="E186" s="3" t="s">
        <v>50</v>
      </c>
      <c r="F186" s="3" t="s">
        <v>51</v>
      </c>
      <c r="G186" s="7">
        <f>C186*1.05</f>
        <v>320.79362998315605</v>
      </c>
    </row>
    <row r="187" spans="8:8" ht="20.25" customHeight="1">
      <c r="A187" s="3" t="s">
        <v>195</v>
      </c>
      <c r="B187" s="3" t="s">
        <v>8</v>
      </c>
      <c r="C187" s="6">
        <v>305.517742841101</v>
      </c>
      <c r="D187" s="3" t="s">
        <v>12</v>
      </c>
      <c r="E187" s="3" t="s">
        <v>13</v>
      </c>
      <c r="F187" s="3" t="s">
        <v>14</v>
      </c>
      <c r="G187" s="7">
        <f>C187/18*1.05</f>
        <v>17.821868332397557</v>
      </c>
    </row>
    <row r="188" spans="8:8" ht="20.25" customHeight="1">
      <c r="A188" s="3" t="s">
        <v>196</v>
      </c>
      <c r="B188" s="3" t="s">
        <v>8</v>
      </c>
      <c r="C188" s="6">
        <v>145.405055292259</v>
      </c>
      <c r="D188" s="3" t="s">
        <v>9</v>
      </c>
      <c r="E188" s="3" t="s">
        <v>50</v>
      </c>
      <c r="F188" s="3" t="s">
        <v>51</v>
      </c>
      <c r="G188" s="7">
        <f>C188*1.05</f>
        <v>152.67530805687196</v>
      </c>
    </row>
    <row r="189" spans="8:8" ht="20.25" customHeight="1">
      <c r="A189" s="3" t="s">
        <v>196</v>
      </c>
      <c r="B189" s="3" t="s">
        <v>8</v>
      </c>
      <c r="C189" s="6">
        <v>145.405055292259</v>
      </c>
      <c r="D189" s="3" t="s">
        <v>12</v>
      </c>
      <c r="E189" s="3" t="s">
        <v>13</v>
      </c>
      <c r="F189" s="3" t="s">
        <v>14</v>
      </c>
      <c r="G189" s="7">
        <f>C189/15*1.05</f>
        <v>10.17835387045813</v>
      </c>
    </row>
    <row r="190" spans="8:8" ht="20.25" customHeight="1">
      <c r="A190" s="3" t="s">
        <v>197</v>
      </c>
      <c r="B190" s="3" t="s">
        <v>8</v>
      </c>
      <c r="C190" s="6">
        <v>272.249420808762</v>
      </c>
      <c r="D190" s="3" t="s">
        <v>9</v>
      </c>
      <c r="E190" s="3" t="s">
        <v>50</v>
      </c>
      <c r="F190" s="3" t="s">
        <v>51</v>
      </c>
      <c r="G190" s="7">
        <f>C190*1.05</f>
        <v>285.8618918492001</v>
      </c>
    </row>
    <row r="191" spans="8:8" ht="20.25" customHeight="1">
      <c r="A191" s="3" t="s">
        <v>197</v>
      </c>
      <c r="B191" s="3" t="s">
        <v>8</v>
      </c>
      <c r="C191" s="6">
        <v>272.249420808762</v>
      </c>
      <c r="D191" s="3" t="s">
        <v>12</v>
      </c>
      <c r="E191" s="3" t="s">
        <v>13</v>
      </c>
      <c r="F191" s="3" t="s">
        <v>14</v>
      </c>
      <c r="G191" s="7">
        <f>C191/15*1.05</f>
        <v>19.05745945661334</v>
      </c>
    </row>
    <row r="192" spans="8:8" ht="20.25" customHeight="1">
      <c r="A192" s="3" t="s">
        <v>198</v>
      </c>
      <c r="B192" s="3" t="s">
        <v>8</v>
      </c>
      <c r="C192" s="6">
        <v>256.790772879164</v>
      </c>
      <c r="D192" s="3" t="s">
        <v>9</v>
      </c>
      <c r="E192" s="3" t="s">
        <v>50</v>
      </c>
      <c r="F192" s="3" t="s">
        <v>51</v>
      </c>
      <c r="G192" s="7">
        <f>C192*1.05</f>
        <v>269.63031152312226</v>
      </c>
    </row>
    <row r="193" spans="8:8" ht="20.25" customHeight="1">
      <c r="A193" s="3" t="s">
        <v>198</v>
      </c>
      <c r="B193" s="3" t="s">
        <v>8</v>
      </c>
      <c r="C193" s="6">
        <v>256.790772879164</v>
      </c>
      <c r="D193" s="3" t="s">
        <v>12</v>
      </c>
      <c r="E193" s="3" t="s">
        <v>13</v>
      </c>
      <c r="F193" s="3" t="s">
        <v>14</v>
      </c>
      <c r="G193" s="7">
        <f>C193/15*1.05</f>
        <v>17.975354101541484</v>
      </c>
    </row>
    <row r="194" spans="8:8" ht="20.25" customHeight="1">
      <c r="A194" s="3" t="s">
        <v>198</v>
      </c>
      <c r="B194" s="3" t="s">
        <v>8</v>
      </c>
      <c r="C194" s="6">
        <v>256.790772879164</v>
      </c>
      <c r="D194" s="3" t="s">
        <v>76</v>
      </c>
      <c r="E194" s="3" t="s">
        <v>116</v>
      </c>
      <c r="F194" s="3" t="s">
        <v>117</v>
      </c>
      <c r="G194" s="7">
        <f t="shared" si="2" ref="G194:G199">C194*1.05</f>
        <v>269.63031152312226</v>
      </c>
    </row>
    <row r="195" spans="8:8" ht="20.25" customHeight="1">
      <c r="A195" s="3" t="s">
        <v>199</v>
      </c>
      <c r="B195" s="3" t="s">
        <v>66</v>
      </c>
      <c r="C195" s="6">
        <v>287.692220387949</v>
      </c>
      <c r="D195" s="3" t="s">
        <v>200</v>
      </c>
      <c r="E195" s="3" t="s">
        <v>66</v>
      </c>
      <c r="F195" s="3" t="s">
        <v>201</v>
      </c>
      <c r="G195" s="7">
        <f t="shared" si="2"/>
        <v>302.0768314073465</v>
      </c>
    </row>
    <row r="196" spans="8:8" ht="20.25" customHeight="1">
      <c r="A196" s="3" t="s">
        <v>199</v>
      </c>
      <c r="B196" s="3" t="s">
        <v>66</v>
      </c>
      <c r="C196" s="6">
        <v>287.692220387949</v>
      </c>
      <c r="D196" s="3" t="s">
        <v>23</v>
      </c>
      <c r="E196" s="3" t="s">
        <v>24</v>
      </c>
      <c r="F196" s="3" t="s">
        <v>25</v>
      </c>
      <c r="G196" s="7">
        <f t="shared" si="2"/>
        <v>302.0768314073465</v>
      </c>
    </row>
    <row r="197" spans="8:8" ht="20.25" customHeight="1">
      <c r="A197" s="3" t="s">
        <v>199</v>
      </c>
      <c r="B197" s="3" t="s">
        <v>66</v>
      </c>
      <c r="C197" s="6">
        <v>287.692220387949</v>
      </c>
      <c r="D197" s="3" t="s">
        <v>69</v>
      </c>
      <c r="E197" s="3" t="s">
        <v>70</v>
      </c>
      <c r="F197" s="3" t="s">
        <v>71</v>
      </c>
      <c r="G197" s="7">
        <f t="shared" si="2"/>
        <v>302.0768314073465</v>
      </c>
    </row>
    <row r="198" spans="8:8" ht="20.25" customHeight="1">
      <c r="A198" s="3" t="s">
        <v>199</v>
      </c>
      <c r="B198" s="3" t="s">
        <v>66</v>
      </c>
      <c r="C198" s="6">
        <v>287.692220387949</v>
      </c>
      <c r="D198" s="3" t="s">
        <v>26</v>
      </c>
      <c r="E198" s="3" t="s">
        <v>27</v>
      </c>
      <c r="F198" s="3" t="s">
        <v>28</v>
      </c>
      <c r="G198" s="7">
        <f t="shared" si="2"/>
        <v>302.0768314073465</v>
      </c>
    </row>
    <row r="199" spans="8:8" ht="20.25" customHeight="1">
      <c r="A199" s="3" t="s">
        <v>199</v>
      </c>
      <c r="B199" s="3" t="s">
        <v>66</v>
      </c>
      <c r="C199" s="6">
        <v>287.692220387949</v>
      </c>
      <c r="D199" s="3" t="s">
        <v>72</v>
      </c>
      <c r="E199" s="3" t="s">
        <v>108</v>
      </c>
      <c r="F199" s="3" t="s">
        <v>109</v>
      </c>
      <c r="G199" s="7">
        <f t="shared" si="2"/>
        <v>302.0768314073465</v>
      </c>
    </row>
    <row r="200" spans="8:8" ht="20.25" customHeight="1">
      <c r="A200" s="3" t="s">
        <v>199</v>
      </c>
      <c r="B200" s="3" t="s">
        <v>66</v>
      </c>
      <c r="C200" s="6">
        <v>287.692220387949</v>
      </c>
      <c r="D200" s="3" t="s">
        <v>12</v>
      </c>
      <c r="E200" s="3" t="s">
        <v>13</v>
      </c>
      <c r="F200" s="3" t="s">
        <v>14</v>
      </c>
      <c r="G200" s="7">
        <f>C200/56*1.05</f>
        <v>5.394229132274045</v>
      </c>
    </row>
    <row r="201" spans="8:8" ht="20.25" customHeight="1">
      <c r="A201" s="3" t="s">
        <v>199</v>
      </c>
      <c r="B201" s="3" t="s">
        <v>8</v>
      </c>
      <c r="C201" s="6">
        <v>558.510418815762</v>
      </c>
      <c r="D201" s="3" t="s">
        <v>9</v>
      </c>
      <c r="E201" s="3" t="s">
        <v>50</v>
      </c>
      <c r="F201" s="3" t="s">
        <v>51</v>
      </c>
      <c r="G201" s="7">
        <f>C201*1.05</f>
        <v>586.4359397565502</v>
      </c>
    </row>
    <row r="202" spans="8:8" ht="20.25" customHeight="1">
      <c r="A202" s="3" t="s">
        <v>199</v>
      </c>
      <c r="B202" s="3" t="s">
        <v>8</v>
      </c>
      <c r="C202" s="6">
        <v>558.510418815762</v>
      </c>
      <c r="D202" s="3" t="s">
        <v>12</v>
      </c>
      <c r="E202" s="3" t="s">
        <v>13</v>
      </c>
      <c r="F202" s="3" t="s">
        <v>14</v>
      </c>
      <c r="G202" s="7">
        <f>C202/15*1.05</f>
        <v>39.09572931710334</v>
      </c>
    </row>
    <row r="203" spans="8:8" ht="20.25" customHeight="1">
      <c r="A203" s="3" t="s">
        <v>199</v>
      </c>
      <c r="B203" s="3" t="s">
        <v>8</v>
      </c>
      <c r="C203" s="6">
        <v>558.510418815762</v>
      </c>
      <c r="D203" s="3" t="s">
        <v>76</v>
      </c>
      <c r="E203" s="3" t="s">
        <v>77</v>
      </c>
      <c r="F203" s="3" t="s">
        <v>78</v>
      </c>
      <c r="G203" s="7">
        <f>C203*1.05</f>
        <v>586.4359397565502</v>
      </c>
    </row>
    <row r="204" spans="8:8" ht="20.25" customHeight="1">
      <c r="A204" s="3" t="s">
        <v>199</v>
      </c>
      <c r="B204" s="3" t="s">
        <v>193</v>
      </c>
      <c r="C204" s="6">
        <v>558.510418815762</v>
      </c>
      <c r="D204" s="3" t="s">
        <v>82</v>
      </c>
      <c r="E204" s="3" t="s">
        <v>83</v>
      </c>
      <c r="F204" s="3" t="s">
        <v>84</v>
      </c>
      <c r="G204" s="7">
        <f>C204/30</f>
        <v>18.6170139605254</v>
      </c>
    </row>
    <row r="205" spans="8:8" ht="20.25" customHeight="1">
      <c r="A205" s="3" t="s">
        <v>199</v>
      </c>
      <c r="B205" s="3" t="s">
        <v>202</v>
      </c>
      <c r="C205" s="6">
        <v>3018.51354913539</v>
      </c>
      <c r="D205" s="3" t="s">
        <v>200</v>
      </c>
      <c r="E205" s="3" t="s">
        <v>202</v>
      </c>
      <c r="F205" s="3" t="s">
        <v>203</v>
      </c>
      <c r="G205" s="7">
        <f>C205*1.05</f>
        <v>3169.4392265921597</v>
      </c>
    </row>
    <row r="206" spans="8:8" ht="20.25" customHeight="1">
      <c r="A206" s="3" t="s">
        <v>199</v>
      </c>
      <c r="B206" s="3" t="s">
        <v>202</v>
      </c>
      <c r="C206" s="6">
        <v>3018.51354913539</v>
      </c>
      <c r="D206" s="3" t="s">
        <v>23</v>
      </c>
      <c r="E206" s="3" t="s">
        <v>24</v>
      </c>
      <c r="F206" s="3" t="s">
        <v>25</v>
      </c>
      <c r="G206" s="7">
        <f>C206*1.05</f>
        <v>3169.4392265921597</v>
      </c>
    </row>
    <row r="207" spans="8:8" ht="20.25" customHeight="1">
      <c r="A207" s="3" t="s">
        <v>199</v>
      </c>
      <c r="B207" s="3" t="s">
        <v>202</v>
      </c>
      <c r="C207" s="6">
        <v>3018.51354913539</v>
      </c>
      <c r="D207" s="3" t="s">
        <v>69</v>
      </c>
      <c r="E207" s="3" t="s">
        <v>70</v>
      </c>
      <c r="F207" s="3" t="s">
        <v>71</v>
      </c>
      <c r="G207" s="7">
        <f>C207*1.05</f>
        <v>3169.4392265921597</v>
      </c>
    </row>
    <row r="208" spans="8:8" ht="20.25" customHeight="1">
      <c r="A208" s="3" t="s">
        <v>199</v>
      </c>
      <c r="B208" s="3" t="s">
        <v>202</v>
      </c>
      <c r="C208" s="6">
        <v>3018.51354913539</v>
      </c>
      <c r="D208" s="3" t="s">
        <v>26</v>
      </c>
      <c r="E208" s="3" t="s">
        <v>27</v>
      </c>
      <c r="F208" s="3" t="s">
        <v>28</v>
      </c>
      <c r="G208" s="7">
        <f>C208*1.05</f>
        <v>3169.4392265921597</v>
      </c>
    </row>
    <row r="209" spans="8:8" ht="20.25" customHeight="1">
      <c r="A209" s="3" t="s">
        <v>199</v>
      </c>
      <c r="B209" s="3" t="s">
        <v>202</v>
      </c>
      <c r="C209" s="6">
        <v>3018.51354913539</v>
      </c>
      <c r="D209" s="3" t="s">
        <v>72</v>
      </c>
      <c r="E209" s="3" t="s">
        <v>204</v>
      </c>
      <c r="F209" s="3" t="s">
        <v>205</v>
      </c>
      <c r="G209" s="7">
        <f>C209*1.05</f>
        <v>3169.4392265921597</v>
      </c>
    </row>
    <row r="210" spans="8:8" ht="20.25" customHeight="1">
      <c r="A210" s="3" t="s">
        <v>199</v>
      </c>
      <c r="B210" s="3" t="s">
        <v>202</v>
      </c>
      <c r="C210" s="6">
        <v>3018.51354913539</v>
      </c>
      <c r="D210" s="3" t="s">
        <v>12</v>
      </c>
      <c r="E210" s="3" t="s">
        <v>38</v>
      </c>
      <c r="F210" s="3" t="s">
        <v>39</v>
      </c>
      <c r="G210" s="7">
        <f>C210/64*1.05</f>
        <v>49.522487915502495</v>
      </c>
    </row>
    <row r="211" spans="8:8" ht="20.25" customHeight="1">
      <c r="A211" s="3" t="s">
        <v>206</v>
      </c>
      <c r="B211" s="3" t="s">
        <v>8</v>
      </c>
      <c r="C211" s="6">
        <v>352.601758384891</v>
      </c>
      <c r="D211" s="3" t="s">
        <v>9</v>
      </c>
      <c r="E211" s="3" t="s">
        <v>151</v>
      </c>
      <c r="F211" s="3" t="s">
        <v>152</v>
      </c>
      <c r="G211" s="7">
        <f>C211*1.05</f>
        <v>370.23184630413556</v>
      </c>
    </row>
    <row r="212" spans="8:8" ht="20.25" customHeight="1">
      <c r="A212" s="3" t="s">
        <v>206</v>
      </c>
      <c r="B212" s="3" t="s">
        <v>8</v>
      </c>
      <c r="C212" s="6">
        <v>352.601758384891</v>
      </c>
      <c r="D212" s="3" t="s">
        <v>12</v>
      </c>
      <c r="E212" s="3" t="s">
        <v>13</v>
      </c>
      <c r="F212" s="3" t="s">
        <v>14</v>
      </c>
      <c r="G212" s="7">
        <f>C212/15*1.05</f>
        <v>24.68212308694237</v>
      </c>
    </row>
    <row r="213" spans="8:8" ht="20.25" customHeight="1">
      <c r="A213" s="3" t="s">
        <v>207</v>
      </c>
      <c r="B213" s="3" t="s">
        <v>8</v>
      </c>
      <c r="C213" s="6">
        <v>91.9590747330961</v>
      </c>
      <c r="D213" s="3" t="s">
        <v>9</v>
      </c>
      <c r="E213" s="3" t="s">
        <v>151</v>
      </c>
      <c r="F213" s="3" t="s">
        <v>152</v>
      </c>
      <c r="G213" s="7">
        <f>C213*1.05</f>
        <v>96.55702846975092</v>
      </c>
    </row>
    <row r="214" spans="8:8" ht="20.25" customHeight="1">
      <c r="A214" s="3" t="s">
        <v>207</v>
      </c>
      <c r="B214" s="3" t="s">
        <v>8</v>
      </c>
      <c r="C214" s="6">
        <v>91.9590747330961</v>
      </c>
      <c r="D214" s="3" t="s">
        <v>12</v>
      </c>
      <c r="E214" s="3" t="s">
        <v>208</v>
      </c>
      <c r="F214" s="3" t="s">
        <v>209</v>
      </c>
      <c r="G214" s="7">
        <f>C214/15*1.05</f>
        <v>6.437135231316727</v>
      </c>
    </row>
    <row r="215" spans="8:8" ht="20.25" customHeight="1">
      <c r="A215" s="3" t="s">
        <v>210</v>
      </c>
      <c r="B215" s="3" t="s">
        <v>8</v>
      </c>
      <c r="C215" s="6">
        <v>116.697465461722</v>
      </c>
      <c r="D215" s="3" t="s">
        <v>9</v>
      </c>
      <c r="E215" s="3" t="s">
        <v>47</v>
      </c>
      <c r="F215" s="3" t="s">
        <v>48</v>
      </c>
      <c r="G215" s="7">
        <f>C215*1.05</f>
        <v>122.5323387348081</v>
      </c>
    </row>
    <row r="216" spans="8:8" ht="20.25" customHeight="1">
      <c r="A216" s="3" t="s">
        <v>210</v>
      </c>
      <c r="B216" s="3" t="s">
        <v>8</v>
      </c>
      <c r="C216" s="6">
        <v>116.697465461722</v>
      </c>
      <c r="D216" s="3" t="s">
        <v>12</v>
      </c>
      <c r="E216" s="3" t="s">
        <v>29</v>
      </c>
      <c r="F216" s="3" t="s">
        <v>30</v>
      </c>
      <c r="G216" s="7">
        <f>C216/6*1.05</f>
        <v>20.422056455801354</v>
      </c>
    </row>
    <row r="217" spans="8:8" ht="20.25" customHeight="1">
      <c r="A217" s="3" t="s">
        <v>211</v>
      </c>
      <c r="B217" s="3" t="s">
        <v>8</v>
      </c>
      <c r="C217" s="6">
        <v>159.702649554958</v>
      </c>
      <c r="D217" s="3" t="s">
        <v>9</v>
      </c>
      <c r="E217" s="3" t="s">
        <v>50</v>
      </c>
      <c r="F217" s="3" t="s">
        <v>51</v>
      </c>
      <c r="G217" s="7">
        <f>C217*1.05</f>
        <v>167.68778203270588</v>
      </c>
    </row>
    <row r="218" spans="8:8" ht="20.25" customHeight="1">
      <c r="A218" s="3" t="s">
        <v>211</v>
      </c>
      <c r="B218" s="3" t="s">
        <v>8</v>
      </c>
      <c r="C218" s="6">
        <v>159.702649554958</v>
      </c>
      <c r="D218" s="3" t="s">
        <v>12</v>
      </c>
      <c r="E218" s="3" t="s">
        <v>13</v>
      </c>
      <c r="F218" s="3" t="s">
        <v>14</v>
      </c>
      <c r="G218" s="7">
        <f>C218/15*1.05</f>
        <v>11.17918546884706</v>
      </c>
    </row>
    <row r="219" spans="8:8" ht="20.25" customHeight="1">
      <c r="A219" s="3" t="s">
        <v>212</v>
      </c>
      <c r="B219" s="3" t="s">
        <v>8</v>
      </c>
      <c r="C219" s="6">
        <v>177.417804478427</v>
      </c>
      <c r="D219" s="3" t="s">
        <v>9</v>
      </c>
      <c r="E219" s="3" t="s">
        <v>50</v>
      </c>
      <c r="F219" s="3" t="s">
        <v>51</v>
      </c>
      <c r="G219" s="7">
        <f>C219*1.05</f>
        <v>186.28869470234835</v>
      </c>
    </row>
    <row r="220" spans="8:8" ht="20.25" customHeight="1">
      <c r="A220" s="3" t="s">
        <v>212</v>
      </c>
      <c r="B220" s="3" t="s">
        <v>8</v>
      </c>
      <c r="C220" s="6">
        <v>177.417804478427</v>
      </c>
      <c r="D220" s="3" t="s">
        <v>12</v>
      </c>
      <c r="E220" s="3" t="s">
        <v>13</v>
      </c>
      <c r="F220" s="3" t="s">
        <v>14</v>
      </c>
      <c r="G220" s="7">
        <f>C220/15*1.05</f>
        <v>12.41924631348989</v>
      </c>
    </row>
    <row r="221" spans="8:8" ht="20.25" customHeight="1">
      <c r="A221" s="3" t="s">
        <v>212</v>
      </c>
      <c r="B221" s="3" t="s">
        <v>8</v>
      </c>
      <c r="C221" s="6">
        <v>177.417804478427</v>
      </c>
      <c r="D221" s="3" t="s">
        <v>76</v>
      </c>
      <c r="E221" s="3" t="s">
        <v>213</v>
      </c>
      <c r="F221" s="3" t="s">
        <v>214</v>
      </c>
      <c r="G221" s="7">
        <f>C221*1.05</f>
        <v>186.28869470234835</v>
      </c>
    </row>
    <row r="222" spans="8:8" ht="20.25" customHeight="1">
      <c r="A222" s="3" t="s">
        <v>215</v>
      </c>
      <c r="B222" s="3" t="s">
        <v>8</v>
      </c>
      <c r="C222" s="6">
        <v>68.8391608391608</v>
      </c>
      <c r="D222" s="3" t="s">
        <v>9</v>
      </c>
      <c r="E222" s="3" t="s">
        <v>50</v>
      </c>
      <c r="F222" s="3" t="s">
        <v>51</v>
      </c>
      <c r="G222" s="7">
        <f>C222*1.05</f>
        <v>72.28111888111884</v>
      </c>
    </row>
    <row r="223" spans="8:8" ht="20.25" customHeight="1">
      <c r="A223" s="3" t="s">
        <v>215</v>
      </c>
      <c r="B223" s="3" t="s">
        <v>8</v>
      </c>
      <c r="C223" s="6">
        <v>68.8391608391608</v>
      </c>
      <c r="D223" s="3" t="s">
        <v>12</v>
      </c>
      <c r="E223" s="3" t="s">
        <v>13</v>
      </c>
      <c r="F223" s="3" t="s">
        <v>14</v>
      </c>
      <c r="G223" s="7">
        <f>C223/12*1.05</f>
        <v>6.02342657342657</v>
      </c>
    </row>
    <row r="224" spans="8:8" ht="20.25" customHeight="1">
      <c r="A224" s="3" t="s">
        <v>216</v>
      </c>
      <c r="B224" s="3" t="s">
        <v>217</v>
      </c>
      <c r="C224" s="6">
        <v>12900.9366536725</v>
      </c>
      <c r="D224" s="3" t="s">
        <v>218</v>
      </c>
      <c r="E224" s="3" t="s">
        <v>217</v>
      </c>
      <c r="F224" s="3" t="s">
        <v>219</v>
      </c>
      <c r="G224" s="7">
        <f>C224*1.05</f>
        <v>13545.983486356125</v>
      </c>
    </row>
    <row r="225" spans="8:8" ht="20.25" customHeight="1">
      <c r="A225" s="3" t="s">
        <v>216</v>
      </c>
      <c r="B225" s="3" t="s">
        <v>217</v>
      </c>
      <c r="C225" s="6">
        <v>12900.9366536725</v>
      </c>
      <c r="D225" s="3" t="s">
        <v>23</v>
      </c>
      <c r="E225" s="3" t="s">
        <v>24</v>
      </c>
      <c r="F225" s="3" t="s">
        <v>25</v>
      </c>
      <c r="G225" s="7">
        <f>C225*1.05</f>
        <v>13545.983486356125</v>
      </c>
    </row>
    <row r="226" spans="8:8" ht="20.25" customHeight="1">
      <c r="A226" s="3" t="s">
        <v>216</v>
      </c>
      <c r="B226" s="3" t="s">
        <v>217</v>
      </c>
      <c r="C226" s="6">
        <v>12900.9366536725</v>
      </c>
      <c r="D226" s="3" t="s">
        <v>26</v>
      </c>
      <c r="E226" s="3" t="s">
        <v>27</v>
      </c>
      <c r="F226" s="3" t="s">
        <v>28</v>
      </c>
      <c r="G226" s="7">
        <f>C226*1.05</f>
        <v>13545.983486356125</v>
      </c>
    </row>
    <row r="227" spans="8:8" ht="20.25" customHeight="1">
      <c r="A227" s="3" t="s">
        <v>216</v>
      </c>
      <c r="B227" s="3" t="s">
        <v>217</v>
      </c>
      <c r="C227" s="6">
        <v>12900.9366536725</v>
      </c>
      <c r="D227" s="3" t="s">
        <v>63</v>
      </c>
      <c r="E227" s="3" t="s">
        <v>64</v>
      </c>
      <c r="F227" s="3" t="s">
        <v>65</v>
      </c>
      <c r="G227" s="7">
        <f>C227*1.05</f>
        <v>13545.983486356125</v>
      </c>
    </row>
    <row r="228" spans="8:8" ht="20.25" customHeight="1">
      <c r="A228" s="3" t="s">
        <v>216</v>
      </c>
      <c r="B228" s="3" t="s">
        <v>217</v>
      </c>
      <c r="C228" s="6">
        <v>12900.9366536725</v>
      </c>
      <c r="D228" s="3" t="s">
        <v>12</v>
      </c>
      <c r="E228" s="3" t="s">
        <v>13</v>
      </c>
      <c r="F228" s="3" t="s">
        <v>14</v>
      </c>
      <c r="G228" s="7">
        <f>C228/48*1.05</f>
        <v>282.20798929908597</v>
      </c>
    </row>
    <row r="229" spans="8:8" ht="20.25" customHeight="1">
      <c r="A229" s="3" t="s">
        <v>216</v>
      </c>
      <c r="B229" s="3" t="s">
        <v>8</v>
      </c>
      <c r="C229" s="6">
        <v>344.641067761807</v>
      </c>
      <c r="D229" s="3" t="s">
        <v>9</v>
      </c>
      <c r="E229" s="3" t="s">
        <v>50</v>
      </c>
      <c r="F229" s="3" t="s">
        <v>51</v>
      </c>
      <c r="G229" s="7">
        <f>C229*1.05</f>
        <v>361.8731211498974</v>
      </c>
    </row>
    <row r="230" spans="8:8" ht="20.25" customHeight="1">
      <c r="A230" s="3" t="s">
        <v>216</v>
      </c>
      <c r="B230" s="3" t="s">
        <v>8</v>
      </c>
      <c r="C230" s="6">
        <v>344.641067761807</v>
      </c>
      <c r="D230" s="3" t="s">
        <v>12</v>
      </c>
      <c r="E230" s="3" t="s">
        <v>13</v>
      </c>
      <c r="F230" s="3" t="s">
        <v>14</v>
      </c>
      <c r="G230" s="7">
        <f>C230/12*1.05</f>
        <v>30.156093429158112</v>
      </c>
    </row>
    <row r="231" spans="8:8" ht="20.25" customHeight="1">
      <c r="A231" s="3" t="s">
        <v>216</v>
      </c>
      <c r="B231" s="3" t="s">
        <v>202</v>
      </c>
      <c r="C231" s="6">
        <v>4741.31930743938</v>
      </c>
      <c r="D231" s="3" t="s">
        <v>220</v>
      </c>
      <c r="E231" s="3" t="s">
        <v>202</v>
      </c>
      <c r="F231" s="3" t="s">
        <v>221</v>
      </c>
      <c r="G231" s="7">
        <f>C231*1.05</f>
        <v>4978.38527281135</v>
      </c>
    </row>
    <row r="232" spans="8:8" ht="20.25" customHeight="1">
      <c r="A232" s="3" t="s">
        <v>216</v>
      </c>
      <c r="B232" s="3" t="s">
        <v>202</v>
      </c>
      <c r="C232" s="6">
        <v>4741.31930743938</v>
      </c>
      <c r="D232" s="3" t="s">
        <v>23</v>
      </c>
      <c r="E232" s="3" t="s">
        <v>24</v>
      </c>
      <c r="F232" s="3" t="s">
        <v>25</v>
      </c>
      <c r="G232" s="7">
        <f>C232*1.05</f>
        <v>4978.38527281135</v>
      </c>
    </row>
    <row r="233" spans="8:8" ht="20.25" customHeight="1">
      <c r="A233" s="3" t="s">
        <v>216</v>
      </c>
      <c r="B233" s="3" t="s">
        <v>202</v>
      </c>
      <c r="C233" s="6">
        <v>4741.31930743938</v>
      </c>
      <c r="D233" s="3" t="s">
        <v>69</v>
      </c>
      <c r="E233" s="3" t="s">
        <v>70</v>
      </c>
      <c r="F233" s="3" t="s">
        <v>71</v>
      </c>
      <c r="G233" s="7">
        <f>C233*1.05</f>
        <v>4978.38527281135</v>
      </c>
    </row>
    <row r="234" spans="8:8" ht="20.25" customHeight="1">
      <c r="A234" s="3" t="s">
        <v>216</v>
      </c>
      <c r="B234" s="3" t="s">
        <v>202</v>
      </c>
      <c r="C234" s="6">
        <v>4741.31930743938</v>
      </c>
      <c r="D234" s="3" t="s">
        <v>26</v>
      </c>
      <c r="E234" s="3" t="s">
        <v>27</v>
      </c>
      <c r="F234" s="3" t="s">
        <v>28</v>
      </c>
      <c r="G234" s="7">
        <f>C234*1.05</f>
        <v>4978.38527281135</v>
      </c>
    </row>
    <row r="235" spans="8:8" ht="20.25" customHeight="1">
      <c r="A235" s="3" t="s">
        <v>216</v>
      </c>
      <c r="B235" s="3" t="s">
        <v>202</v>
      </c>
      <c r="C235" s="6">
        <v>4741.31930743938</v>
      </c>
      <c r="D235" s="3" t="s">
        <v>72</v>
      </c>
      <c r="E235" s="3" t="s">
        <v>222</v>
      </c>
      <c r="F235" s="3" t="s">
        <v>223</v>
      </c>
      <c r="G235" s="7">
        <f>C235*1.05</f>
        <v>4978.38527281135</v>
      </c>
    </row>
    <row r="236" spans="8:8" ht="20.25" customHeight="1">
      <c r="A236" s="3" t="s">
        <v>216</v>
      </c>
      <c r="B236" s="3" t="s">
        <v>202</v>
      </c>
      <c r="C236" s="6">
        <v>4741.31930743938</v>
      </c>
      <c r="D236" s="3" t="s">
        <v>12</v>
      </c>
      <c r="E236" s="3" t="s">
        <v>208</v>
      </c>
      <c r="F236" s="3" t="s">
        <v>209</v>
      </c>
      <c r="G236" s="7">
        <f>C236/56*1.05</f>
        <v>88.8997370144884</v>
      </c>
    </row>
    <row r="237" spans="8:8" ht="20.25" customHeight="1">
      <c r="A237" s="3" t="s">
        <v>224</v>
      </c>
      <c r="B237" s="3" t="s">
        <v>8</v>
      </c>
      <c r="C237" s="6">
        <v>2706.25429553265</v>
      </c>
      <c r="D237" s="3" t="s">
        <v>9</v>
      </c>
      <c r="E237" s="3" t="s">
        <v>50</v>
      </c>
      <c r="F237" s="3" t="s">
        <v>51</v>
      </c>
      <c r="G237" s="7">
        <f>C237*1.05</f>
        <v>2841.5670103092825</v>
      </c>
    </row>
    <row r="238" spans="8:8" ht="20.25" customHeight="1">
      <c r="A238" s="3" t="s">
        <v>224</v>
      </c>
      <c r="B238" s="3" t="s">
        <v>8</v>
      </c>
      <c r="C238" s="6">
        <v>2706.25429553265</v>
      </c>
      <c r="D238" s="3" t="s">
        <v>12</v>
      </c>
      <c r="E238" s="3" t="s">
        <v>13</v>
      </c>
      <c r="F238" s="3" t="s">
        <v>14</v>
      </c>
      <c r="G238" s="7">
        <f>C238/15*1.05</f>
        <v>189.4378006872855</v>
      </c>
    </row>
    <row r="239" spans="8:8" ht="20.25" customHeight="1">
      <c r="A239" s="3" t="s">
        <v>224</v>
      </c>
      <c r="B239" s="3" t="s">
        <v>102</v>
      </c>
      <c r="C239" s="6">
        <v>73416.6298941527</v>
      </c>
      <c r="D239" s="3" t="s">
        <v>225</v>
      </c>
      <c r="E239" s="3" t="s">
        <v>102</v>
      </c>
      <c r="F239" s="3" t="s">
        <v>226</v>
      </c>
      <c r="G239" s="7">
        <f>C239*1.05</f>
        <v>77087.46138886035</v>
      </c>
    </row>
    <row r="240" spans="8:8" ht="20.25" customHeight="1">
      <c r="A240" s="3" t="s">
        <v>224</v>
      </c>
      <c r="B240" s="3" t="s">
        <v>102</v>
      </c>
      <c r="C240" s="6">
        <v>73416.6298941527</v>
      </c>
      <c r="D240" s="3" t="s">
        <v>23</v>
      </c>
      <c r="E240" s="3" t="s">
        <v>24</v>
      </c>
      <c r="F240" s="3" t="s">
        <v>25</v>
      </c>
      <c r="G240" s="7">
        <f>C240*1.05</f>
        <v>77087.46138886035</v>
      </c>
    </row>
    <row r="241" spans="8:8" ht="20.25" customHeight="1">
      <c r="A241" s="3" t="s">
        <v>224</v>
      </c>
      <c r="B241" s="3" t="s">
        <v>102</v>
      </c>
      <c r="C241" s="6">
        <v>73416.6298941527</v>
      </c>
      <c r="D241" s="3" t="s">
        <v>69</v>
      </c>
      <c r="E241" s="3" t="s">
        <v>70</v>
      </c>
      <c r="F241" s="3" t="s">
        <v>71</v>
      </c>
      <c r="G241" s="7">
        <f>C241*1.05</f>
        <v>77087.46138886035</v>
      </c>
    </row>
    <row r="242" spans="8:8" ht="20.25" customHeight="1">
      <c r="A242" s="3" t="s">
        <v>224</v>
      </c>
      <c r="B242" s="3" t="s">
        <v>102</v>
      </c>
      <c r="C242" s="6">
        <v>73416.6298941527</v>
      </c>
      <c r="D242" s="3" t="s">
        <v>26</v>
      </c>
      <c r="E242" s="3" t="s">
        <v>27</v>
      </c>
      <c r="F242" s="3" t="s">
        <v>28</v>
      </c>
      <c r="G242" s="7">
        <f>C242*1.05</f>
        <v>77087.46138886035</v>
      </c>
    </row>
    <row r="243" spans="8:8" ht="20.25" customHeight="1">
      <c r="A243" s="3" t="s">
        <v>224</v>
      </c>
      <c r="B243" s="3" t="s">
        <v>102</v>
      </c>
      <c r="C243" s="6">
        <v>73416.6298941527</v>
      </c>
      <c r="D243" s="3" t="s">
        <v>227</v>
      </c>
      <c r="E243" s="3" t="s">
        <v>228</v>
      </c>
      <c r="F243" s="3" t="s">
        <v>229</v>
      </c>
      <c r="G243" s="7">
        <f t="shared" si="3" ref="G243:G244">C243*1.05</f>
        <v>77087.46138886035</v>
      </c>
    </row>
    <row r="244" spans="8:8" ht="20.25" customHeight="1">
      <c r="A244" s="3" t="s">
        <v>224</v>
      </c>
      <c r="B244" s="3" t="s">
        <v>102</v>
      </c>
      <c r="C244" s="6">
        <v>73416.6298941527</v>
      </c>
      <c r="D244" s="3" t="s">
        <v>72</v>
      </c>
      <c r="E244" s="3" t="s">
        <v>222</v>
      </c>
      <c r="F244" s="3" t="s">
        <v>223</v>
      </c>
      <c r="G244" s="7">
        <f t="shared" si="3"/>
        <v>77087.46138886035</v>
      </c>
    </row>
    <row r="245" spans="8:8" ht="20.25" customHeight="1">
      <c r="A245" s="3" t="s">
        <v>224</v>
      </c>
      <c r="B245" s="3" t="s">
        <v>102</v>
      </c>
      <c r="C245" s="6">
        <v>73416.6298941527</v>
      </c>
      <c r="D245" s="3" t="s">
        <v>12</v>
      </c>
      <c r="E245" s="3" t="s">
        <v>208</v>
      </c>
      <c r="F245" s="3" t="s">
        <v>209</v>
      </c>
      <c r="G245" s="7">
        <f>C245/56*1.05</f>
        <v>1376.5618105153633</v>
      </c>
    </row>
    <row r="246" spans="8:8" ht="20.25" customHeight="1">
      <c r="A246" s="3" t="s">
        <v>230</v>
      </c>
      <c r="B246" s="3" t="s">
        <v>181</v>
      </c>
      <c r="C246" s="6">
        <v>9123.29868421053</v>
      </c>
      <c r="D246" s="3" t="s">
        <v>231</v>
      </c>
      <c r="E246" s="3" t="s">
        <v>70</v>
      </c>
      <c r="F246" s="3" t="s">
        <v>232</v>
      </c>
      <c r="G246" s="7">
        <f>C246*20*0.84/1000</f>
        <v>153.27141789473689</v>
      </c>
    </row>
    <row r="247" spans="8:8" ht="20.25" customHeight="1">
      <c r="A247" s="3" t="s">
        <v>230</v>
      </c>
      <c r="B247" s="3" t="s">
        <v>181</v>
      </c>
      <c r="C247" s="6">
        <v>9123.29868421053</v>
      </c>
      <c r="D247" s="3" t="s">
        <v>233</v>
      </c>
      <c r="E247" s="3" t="s">
        <v>182</v>
      </c>
      <c r="F247" s="3" t="s">
        <v>234</v>
      </c>
      <c r="G247" s="7">
        <f>C247*1.05</f>
        <v>9579.463618421056</v>
      </c>
    </row>
    <row r="248" spans="8:8" ht="20.25" customHeight="1">
      <c r="A248" s="3" t="s">
        <v>230</v>
      </c>
      <c r="B248" s="3" t="s">
        <v>181</v>
      </c>
      <c r="C248" s="6">
        <v>9123.29868421053</v>
      </c>
      <c r="D248" s="3" t="s">
        <v>235</v>
      </c>
      <c r="E248" s="3" t="s">
        <v>70</v>
      </c>
      <c r="F248" s="3" t="s">
        <v>236</v>
      </c>
      <c r="G248" s="7">
        <f>C248*20*0.84/1000</f>
        <v>153.27141789473689</v>
      </c>
    </row>
    <row r="249" spans="8:8" ht="20.25" customHeight="1">
      <c r="A249" s="3" t="s">
        <v>230</v>
      </c>
      <c r="B249" s="3" t="s">
        <v>181</v>
      </c>
      <c r="C249" s="6">
        <v>9123.29868421053</v>
      </c>
      <c r="D249" s="3" t="s">
        <v>237</v>
      </c>
      <c r="E249" s="3" t="s">
        <v>186</v>
      </c>
      <c r="F249" s="3" t="s">
        <v>238</v>
      </c>
      <c r="G249" s="7">
        <f>C249*1.05</f>
        <v>9579.463618421056</v>
      </c>
    </row>
    <row r="250" spans="8:8" ht="20.25" customHeight="1">
      <c r="A250" s="3" t="s">
        <v>230</v>
      </c>
      <c r="B250" s="3" t="s">
        <v>181</v>
      </c>
      <c r="C250" s="6">
        <v>9123.29868421053</v>
      </c>
      <c r="D250" s="3" t="s">
        <v>23</v>
      </c>
      <c r="E250" s="3" t="s">
        <v>24</v>
      </c>
      <c r="F250" s="3" t="s">
        <v>25</v>
      </c>
      <c r="G250" s="7">
        <f>C250*2*1.05</f>
        <v>19158.92723684211</v>
      </c>
    </row>
    <row r="251" spans="8:8" ht="20.25" customHeight="1">
      <c r="A251" s="3" t="s">
        <v>230</v>
      </c>
      <c r="B251" s="3" t="s">
        <v>181</v>
      </c>
      <c r="C251" s="6">
        <v>9123.29868421053</v>
      </c>
      <c r="D251" s="3" t="s">
        <v>12</v>
      </c>
      <c r="E251" s="3" t="s">
        <v>138</v>
      </c>
      <c r="F251" s="3" t="s">
        <v>139</v>
      </c>
      <c r="G251" s="7">
        <f>C251/6*1.05</f>
        <v>1596.5772697368427</v>
      </c>
    </row>
    <row r="252" spans="8:8" ht="20.25" customHeight="1">
      <c r="A252" s="3" t="s">
        <v>239</v>
      </c>
      <c r="B252" s="3" t="s">
        <v>8</v>
      </c>
      <c r="C252" s="6">
        <v>101.368421052632</v>
      </c>
      <c r="D252" s="3" t="s">
        <v>9</v>
      </c>
      <c r="E252" s="3" t="s">
        <v>47</v>
      </c>
      <c r="F252" s="3" t="s">
        <v>48</v>
      </c>
      <c r="G252" s="7">
        <f>C252*1.05</f>
        <v>106.43684210526361</v>
      </c>
    </row>
    <row r="253" spans="8:8" ht="20.25" customHeight="1">
      <c r="A253" s="3" t="s">
        <v>239</v>
      </c>
      <c r="B253" s="3" t="s">
        <v>8</v>
      </c>
      <c r="C253" s="6">
        <v>101.368421052632</v>
      </c>
      <c r="D253" s="3" t="s">
        <v>12</v>
      </c>
      <c r="E253" s="3" t="s">
        <v>29</v>
      </c>
      <c r="F253" s="3" t="s">
        <v>30</v>
      </c>
      <c r="G253" s="7">
        <f>C253/5*1.05</f>
        <v>21.287368421052722</v>
      </c>
    </row>
    <row r="254" spans="8:8" ht="20.25" customHeight="1">
      <c r="A254" s="3" t="s">
        <v>240</v>
      </c>
      <c r="B254" s="3" t="s">
        <v>60</v>
      </c>
      <c r="C254" s="6">
        <v>2537.28610325689</v>
      </c>
      <c r="D254" s="3" t="s">
        <v>241</v>
      </c>
      <c r="E254" s="3" t="s">
        <v>60</v>
      </c>
      <c r="F254" s="3" t="s">
        <v>242</v>
      </c>
      <c r="G254" s="7">
        <f>C254*1.05</f>
        <v>2664.1504084197345</v>
      </c>
    </row>
    <row r="255" spans="8:8" ht="20.25" customHeight="1">
      <c r="A255" s="3" t="s">
        <v>240</v>
      </c>
      <c r="B255" s="3" t="s">
        <v>60</v>
      </c>
      <c r="C255" s="6">
        <v>2537.28610325689</v>
      </c>
      <c r="D255" s="3" t="s">
        <v>23</v>
      </c>
      <c r="E255" s="3" t="s">
        <v>24</v>
      </c>
      <c r="F255" s="3" t="s">
        <v>25</v>
      </c>
      <c r="G255" s="7">
        <f>C255*1.05</f>
        <v>2664.1504084197345</v>
      </c>
    </row>
    <row r="256" spans="8:8" ht="20.25" customHeight="1">
      <c r="A256" s="3" t="s">
        <v>240</v>
      </c>
      <c r="B256" s="3" t="s">
        <v>60</v>
      </c>
      <c r="C256" s="6">
        <v>2537.28610325689</v>
      </c>
      <c r="D256" s="3" t="s">
        <v>63</v>
      </c>
      <c r="E256" s="3" t="s">
        <v>64</v>
      </c>
      <c r="F256" s="3" t="s">
        <v>65</v>
      </c>
      <c r="G256" s="7">
        <f>C256*1.05</f>
        <v>2664.1504084197345</v>
      </c>
    </row>
    <row r="257" spans="8:8" ht="20.25" customHeight="1">
      <c r="A257" s="3" t="s">
        <v>240</v>
      </c>
      <c r="B257" s="3" t="s">
        <v>60</v>
      </c>
      <c r="C257" s="6">
        <v>2537.28610325689</v>
      </c>
      <c r="D257" s="3" t="s">
        <v>12</v>
      </c>
      <c r="E257" s="3" t="s">
        <v>13</v>
      </c>
      <c r="F257" s="3" t="s">
        <v>14</v>
      </c>
      <c r="G257" s="7">
        <f>C257/90*1.05</f>
        <v>29.601671204663717</v>
      </c>
    </row>
    <row r="258" spans="8:8" ht="20.25" customHeight="1">
      <c r="A258" s="3" t="s">
        <v>240</v>
      </c>
      <c r="B258" s="3" t="s">
        <v>141</v>
      </c>
      <c r="C258" s="6">
        <v>115273.010119357</v>
      </c>
      <c r="D258" s="3" t="s">
        <v>243</v>
      </c>
      <c r="E258" s="3" t="s">
        <v>141</v>
      </c>
      <c r="F258" s="3" t="s">
        <v>244</v>
      </c>
      <c r="G258" s="7">
        <f>C258*1.05</f>
        <v>121036.66062532486</v>
      </c>
    </row>
    <row r="259" spans="8:8" ht="20.25" customHeight="1">
      <c r="A259" s="3" t="s">
        <v>240</v>
      </c>
      <c r="B259" s="3" t="s">
        <v>141</v>
      </c>
      <c r="C259" s="6">
        <v>115273.010119357</v>
      </c>
      <c r="D259" s="3" t="s">
        <v>23</v>
      </c>
      <c r="E259" s="3" t="s">
        <v>24</v>
      </c>
      <c r="F259" s="3" t="s">
        <v>25</v>
      </c>
      <c r="G259" s="7">
        <f>C259*1.05</f>
        <v>121036.66062532486</v>
      </c>
    </row>
    <row r="260" spans="8:8" ht="20.25" customHeight="1">
      <c r="A260" s="3" t="s">
        <v>240</v>
      </c>
      <c r="B260" s="3" t="s">
        <v>141</v>
      </c>
      <c r="C260" s="6">
        <v>115273.010119357</v>
      </c>
      <c r="D260" s="3" t="s">
        <v>69</v>
      </c>
      <c r="E260" s="3" t="s">
        <v>70</v>
      </c>
      <c r="F260" s="3" t="s">
        <v>71</v>
      </c>
      <c r="G260" s="7">
        <f>C260*1.05</f>
        <v>121036.66062532486</v>
      </c>
    </row>
    <row r="261" spans="8:8" ht="20.25" customHeight="1">
      <c r="A261" s="3" t="s">
        <v>240</v>
      </c>
      <c r="B261" s="3" t="s">
        <v>141</v>
      </c>
      <c r="C261" s="6">
        <v>115273.010119357</v>
      </c>
      <c r="D261" s="3" t="s">
        <v>26</v>
      </c>
      <c r="E261" s="3" t="s">
        <v>27</v>
      </c>
      <c r="F261" s="3" t="s">
        <v>28</v>
      </c>
      <c r="G261" s="7">
        <f>C261*1.05</f>
        <v>121036.66062532486</v>
      </c>
    </row>
    <row r="262" spans="8:8" ht="20.25" customHeight="1">
      <c r="A262" s="3" t="s">
        <v>240</v>
      </c>
      <c r="B262" s="3" t="s">
        <v>141</v>
      </c>
      <c r="C262" s="6">
        <v>115273.010119357</v>
      </c>
      <c r="D262" s="3" t="s">
        <v>245</v>
      </c>
      <c r="E262" s="3" t="s">
        <v>246</v>
      </c>
      <c r="F262" s="3" t="s">
        <v>247</v>
      </c>
      <c r="G262" s="7">
        <f t="shared" si="4" ref="G262:G263">C262*1.05</f>
        <v>121036.66062532486</v>
      </c>
    </row>
    <row r="263" spans="8:8" ht="20.25" customHeight="1">
      <c r="A263" s="3" t="s">
        <v>240</v>
      </c>
      <c r="B263" s="3" t="s">
        <v>141</v>
      </c>
      <c r="C263" s="6">
        <v>115273.010119357</v>
      </c>
      <c r="D263" s="3" t="s">
        <v>72</v>
      </c>
      <c r="E263" s="3" t="s">
        <v>73</v>
      </c>
      <c r="F263" s="3" t="s">
        <v>74</v>
      </c>
      <c r="G263" s="7">
        <f t="shared" si="4"/>
        <v>121036.66062532486</v>
      </c>
    </row>
    <row r="264" spans="8:8" ht="20.25" customHeight="1">
      <c r="A264" s="3" t="s">
        <v>240</v>
      </c>
      <c r="B264" s="3" t="s">
        <v>141</v>
      </c>
      <c r="C264" s="6">
        <v>115273.010119357</v>
      </c>
      <c r="D264" s="3" t="s">
        <v>12</v>
      </c>
      <c r="E264" s="3" t="s">
        <v>13</v>
      </c>
      <c r="F264" s="3" t="s">
        <v>14</v>
      </c>
      <c r="G264" s="7">
        <f>C264/56*1.05</f>
        <v>2161.368939737944</v>
      </c>
    </row>
    <row r="265" spans="8:8" ht="20.25" customHeight="1">
      <c r="A265" s="3" t="s">
        <v>240</v>
      </c>
      <c r="B265" s="3" t="s">
        <v>8</v>
      </c>
      <c r="C265" s="6">
        <v>2540.20844672389</v>
      </c>
      <c r="D265" s="3" t="s">
        <v>9</v>
      </c>
      <c r="E265" s="3" t="s">
        <v>47</v>
      </c>
      <c r="F265" s="3" t="s">
        <v>48</v>
      </c>
      <c r="G265" s="7">
        <f>C265*1.05</f>
        <v>2667.2188690600847</v>
      </c>
    </row>
    <row r="266" spans="8:8" ht="20.25" customHeight="1">
      <c r="A266" s="3" t="s">
        <v>240</v>
      </c>
      <c r="B266" s="3" t="s">
        <v>8</v>
      </c>
      <c r="C266" s="6">
        <v>2540.20844672389</v>
      </c>
      <c r="D266" s="3" t="s">
        <v>12</v>
      </c>
      <c r="E266" s="3" t="s">
        <v>29</v>
      </c>
      <c r="F266" s="3" t="s">
        <v>30</v>
      </c>
      <c r="G266" s="7">
        <f>C266/10*1.05</f>
        <v>266.7218869060085</v>
      </c>
    </row>
    <row r="267" spans="8:8" ht="20.25" customHeight="1">
      <c r="A267" s="3" t="s">
        <v>248</v>
      </c>
      <c r="B267" s="3" t="s">
        <v>249</v>
      </c>
      <c r="C267" s="6">
        <v>60383.2846674183</v>
      </c>
      <c r="D267" s="3" t="s">
        <v>250</v>
      </c>
      <c r="E267" s="3" t="s">
        <v>251</v>
      </c>
      <c r="F267" s="3" t="s">
        <v>252</v>
      </c>
      <c r="G267" s="7">
        <f>C267*1.05</f>
        <v>63402.44890078922</v>
      </c>
    </row>
    <row r="268" spans="8:8" ht="20.25" customHeight="1">
      <c r="A268" s="3" t="s">
        <v>248</v>
      </c>
      <c r="B268" s="3" t="s">
        <v>249</v>
      </c>
      <c r="C268" s="6">
        <v>60383.2846674183</v>
      </c>
      <c r="D268" s="3" t="s">
        <v>23</v>
      </c>
      <c r="E268" s="3" t="s">
        <v>24</v>
      </c>
      <c r="F268" s="3" t="s">
        <v>25</v>
      </c>
      <c r="G268" s="7">
        <f>C268*1.05</f>
        <v>63402.44890078922</v>
      </c>
    </row>
    <row r="269" spans="8:8" ht="20.25" customHeight="1">
      <c r="A269" s="3" t="s">
        <v>248</v>
      </c>
      <c r="B269" s="3" t="s">
        <v>249</v>
      </c>
      <c r="C269" s="6">
        <v>60383.2846674183</v>
      </c>
      <c r="D269" s="3" t="s">
        <v>69</v>
      </c>
      <c r="E269" s="3" t="s">
        <v>70</v>
      </c>
      <c r="F269" s="3" t="s">
        <v>71</v>
      </c>
      <c r="G269" s="7">
        <f>C269*1.05</f>
        <v>63402.44890078922</v>
      </c>
    </row>
    <row r="270" spans="8:8" ht="20.25" customHeight="1">
      <c r="A270" s="3" t="s">
        <v>248</v>
      </c>
      <c r="B270" s="3" t="s">
        <v>249</v>
      </c>
      <c r="C270" s="6">
        <v>60383.2846674183</v>
      </c>
      <c r="D270" s="3" t="s">
        <v>26</v>
      </c>
      <c r="E270" s="3" t="s">
        <v>27</v>
      </c>
      <c r="F270" s="3" t="s">
        <v>28</v>
      </c>
      <c r="G270" s="7">
        <f>C270*1.05</f>
        <v>63402.44890078922</v>
      </c>
    </row>
    <row r="271" spans="8:8" ht="20.25" customHeight="1">
      <c r="A271" s="3" t="s">
        <v>248</v>
      </c>
      <c r="B271" s="3" t="s">
        <v>249</v>
      </c>
      <c r="C271" s="6">
        <v>60383.2846674183</v>
      </c>
      <c r="D271" s="3" t="s">
        <v>253</v>
      </c>
      <c r="E271" s="3" t="s">
        <v>254</v>
      </c>
      <c r="F271" s="3" t="s">
        <v>255</v>
      </c>
      <c r="G271" s="7">
        <f t="shared" si="5" ref="G271:G273">C271*1.05</f>
        <v>63402.44890078922</v>
      </c>
    </row>
    <row r="272" spans="8:8" ht="20.25" customHeight="1">
      <c r="A272" s="3" t="s">
        <v>248</v>
      </c>
      <c r="B272" s="3" t="s">
        <v>249</v>
      </c>
      <c r="C272" s="6">
        <v>60383.2846674183</v>
      </c>
      <c r="D272" s="3" t="s">
        <v>72</v>
      </c>
      <c r="E272" s="3" t="s">
        <v>108</v>
      </c>
      <c r="F272" s="3" t="s">
        <v>109</v>
      </c>
      <c r="G272" s="7">
        <f t="shared" si="5"/>
        <v>63402.44890078922</v>
      </c>
    </row>
    <row r="273" spans="8:8" ht="20.25" customHeight="1">
      <c r="A273" s="3" t="s">
        <v>248</v>
      </c>
      <c r="B273" s="3" t="s">
        <v>249</v>
      </c>
      <c r="C273" s="6">
        <v>60383.2846674183</v>
      </c>
      <c r="D273" s="3" t="s">
        <v>9</v>
      </c>
      <c r="E273" s="3" t="s">
        <v>50</v>
      </c>
      <c r="F273" s="3" t="s">
        <v>51</v>
      </c>
      <c r="G273" s="7">
        <f t="shared" si="5"/>
        <v>63402.44890078922</v>
      </c>
    </row>
    <row r="274" spans="8:8" ht="20.25" customHeight="1">
      <c r="A274" s="3" t="s">
        <v>248</v>
      </c>
      <c r="B274" s="3" t="s">
        <v>249</v>
      </c>
      <c r="C274" s="6">
        <v>60383.2846674183</v>
      </c>
      <c r="D274" s="3" t="s">
        <v>12</v>
      </c>
      <c r="E274" s="3" t="s">
        <v>38</v>
      </c>
      <c r="F274" s="3" t="s">
        <v>39</v>
      </c>
      <c r="G274" s="7">
        <f>C274/56*1.05</f>
        <v>1132.1865875140932</v>
      </c>
    </row>
    <row r="275" spans="8:8" ht="20.25" customHeight="1">
      <c r="A275" s="3" t="s">
        <v>248</v>
      </c>
      <c r="B275" s="3" t="s">
        <v>8</v>
      </c>
      <c r="C275" s="6">
        <v>495.961578726968</v>
      </c>
      <c r="D275" s="3" t="s">
        <v>9</v>
      </c>
      <c r="E275" s="3" t="s">
        <v>50</v>
      </c>
      <c r="F275" s="3" t="s">
        <v>51</v>
      </c>
      <c r="G275" s="7">
        <f>C275*1.05</f>
        <v>520.7596576633165</v>
      </c>
    </row>
    <row r="276" spans="8:8" ht="20.25" customHeight="1">
      <c r="A276" s="3" t="s">
        <v>248</v>
      </c>
      <c r="B276" s="3" t="s">
        <v>8</v>
      </c>
      <c r="C276" s="6">
        <v>495.961578726968</v>
      </c>
      <c r="D276" s="3" t="s">
        <v>12</v>
      </c>
      <c r="E276" s="3" t="s">
        <v>13</v>
      </c>
      <c r="F276" s="3" t="s">
        <v>14</v>
      </c>
      <c r="G276" s="7">
        <f>C276/15*1.05</f>
        <v>34.71731051088776</v>
      </c>
    </row>
    <row r="277" spans="8:8" ht="20.25" customHeight="1">
      <c r="A277" s="3" t="s">
        <v>256</v>
      </c>
      <c r="B277" s="3" t="s">
        <v>8</v>
      </c>
      <c r="C277" s="6">
        <v>355.866841942468</v>
      </c>
      <c r="D277" s="3" t="s">
        <v>9</v>
      </c>
      <c r="E277" s="3" t="s">
        <v>50</v>
      </c>
      <c r="F277" s="3" t="s">
        <v>51</v>
      </c>
      <c r="G277" s="7">
        <f>C277*1.05</f>
        <v>373.6601840395914</v>
      </c>
    </row>
    <row r="278" spans="8:8" ht="20.25" customHeight="1">
      <c r="A278" s="3" t="s">
        <v>256</v>
      </c>
      <c r="B278" s="3" t="s">
        <v>8</v>
      </c>
      <c r="C278" s="6">
        <v>355.866841942468</v>
      </c>
      <c r="D278" s="3" t="s">
        <v>12</v>
      </c>
      <c r="E278" s="3" t="s">
        <v>13</v>
      </c>
      <c r="F278" s="3" t="s">
        <v>14</v>
      </c>
      <c r="G278" s="7">
        <f>C278/15*1.05</f>
        <v>24.91067893597276</v>
      </c>
    </row>
    <row r="279" spans="8:8" ht="20.25" customHeight="1">
      <c r="A279" s="3" t="s">
        <v>257</v>
      </c>
      <c r="B279" s="3" t="s">
        <v>8</v>
      </c>
      <c r="C279" s="6">
        <v>28.5890801562995</v>
      </c>
      <c r="D279" s="3" t="s">
        <v>9</v>
      </c>
      <c r="E279" s="3" t="s">
        <v>50</v>
      </c>
      <c r="F279" s="3" t="s">
        <v>51</v>
      </c>
      <c r="G279" s="7">
        <f>C279*1.05</f>
        <v>30.018534164114474</v>
      </c>
    </row>
    <row r="280" spans="8:8" ht="20.25" customHeight="1">
      <c r="A280" s="3" t="s">
        <v>257</v>
      </c>
      <c r="B280" s="3" t="s">
        <v>8</v>
      </c>
      <c r="C280" s="6">
        <v>28.5890801562995</v>
      </c>
      <c r="D280" s="3" t="s">
        <v>12</v>
      </c>
      <c r="E280" s="3" t="s">
        <v>13</v>
      </c>
      <c r="F280" s="3" t="s">
        <v>14</v>
      </c>
      <c r="G280" s="7">
        <f>C280/20*1.05</f>
        <v>1.5009267082057236</v>
      </c>
    </row>
    <row r="281" spans="8:8" ht="20.25" customHeight="1">
      <c r="A281" s="3" t="s">
        <v>258</v>
      </c>
      <c r="B281" s="3" t="s">
        <v>8</v>
      </c>
      <c r="C281" s="6">
        <v>51.0260115606936</v>
      </c>
      <c r="D281" s="3" t="s">
        <v>9</v>
      </c>
      <c r="E281" s="3" t="s">
        <v>50</v>
      </c>
      <c r="F281" s="3" t="s">
        <v>51</v>
      </c>
      <c r="G281" s="7">
        <f>C281*1.05</f>
        <v>53.57731213872828</v>
      </c>
    </row>
    <row r="282" spans="8:8" ht="20.25" customHeight="1">
      <c r="A282" s="3" t="s">
        <v>258</v>
      </c>
      <c r="B282" s="3" t="s">
        <v>8</v>
      </c>
      <c r="C282" s="6">
        <v>51.0260115606936</v>
      </c>
      <c r="D282" s="3" t="s">
        <v>12</v>
      </c>
      <c r="E282" s="3" t="s">
        <v>13</v>
      </c>
      <c r="F282" s="3" t="s">
        <v>14</v>
      </c>
      <c r="G282" s="7">
        <f>C282/15*1.05</f>
        <v>3.571820809248552</v>
      </c>
    </row>
    <row r="283" spans="8:8" ht="20.25" customHeight="1">
      <c r="A283" s="3" t="s">
        <v>259</v>
      </c>
      <c r="B283" s="3" t="s">
        <v>8</v>
      </c>
      <c r="C283" s="6">
        <v>210.006709298669</v>
      </c>
      <c r="D283" s="3" t="s">
        <v>9</v>
      </c>
      <c r="E283" s="3" t="s">
        <v>50</v>
      </c>
      <c r="F283" s="3" t="s">
        <v>51</v>
      </c>
      <c r="G283" s="7">
        <f>C283*1.05</f>
        <v>220.50704476360247</v>
      </c>
    </row>
    <row r="284" spans="8:8" ht="20.25" customHeight="1">
      <c r="A284" s="3" t="s">
        <v>259</v>
      </c>
      <c r="B284" s="3" t="s">
        <v>8</v>
      </c>
      <c r="C284" s="6">
        <v>210.006709298669</v>
      </c>
      <c r="D284" s="3" t="s">
        <v>12</v>
      </c>
      <c r="E284" s="3" t="s">
        <v>13</v>
      </c>
      <c r="F284" s="3" t="s">
        <v>14</v>
      </c>
      <c r="G284" s="7">
        <f>C284/15*1.05</f>
        <v>14.700469650906829</v>
      </c>
    </row>
    <row r="285" spans="8:8" ht="20.25" customHeight="1">
      <c r="A285" s="3" t="s">
        <v>260</v>
      </c>
      <c r="B285" s="3" t="s">
        <v>8</v>
      </c>
      <c r="C285" s="6">
        <v>257.378378378378</v>
      </c>
      <c r="D285" s="3" t="s">
        <v>9</v>
      </c>
      <c r="E285" s="3" t="s">
        <v>47</v>
      </c>
      <c r="F285" s="3" t="s">
        <v>11</v>
      </c>
      <c r="G285" s="7">
        <f>C285*1.05</f>
        <v>270.2472972972969</v>
      </c>
    </row>
    <row r="286" spans="8:8" ht="20.25" customHeight="1">
      <c r="A286" s="3" t="s">
        <v>260</v>
      </c>
      <c r="B286" s="3" t="s">
        <v>8</v>
      </c>
      <c r="C286" s="6">
        <v>257.378378378378</v>
      </c>
      <c r="D286" s="3" t="s">
        <v>12</v>
      </c>
      <c r="E286" s="3" t="s">
        <v>29</v>
      </c>
      <c r="F286" s="3" t="s">
        <v>30</v>
      </c>
      <c r="G286" s="7">
        <f>C286/6*1.05</f>
        <v>45.04121621621615</v>
      </c>
    </row>
    <row r="287" spans="8:8" ht="20.25" customHeight="1">
      <c r="A287" s="3" t="s">
        <v>261</v>
      </c>
      <c r="B287" s="3" t="s">
        <v>8</v>
      </c>
      <c r="C287" s="6">
        <v>2597.83617097273</v>
      </c>
      <c r="D287" s="3" t="s">
        <v>9</v>
      </c>
      <c r="E287" s="3" t="s">
        <v>50</v>
      </c>
      <c r="F287" s="3" t="s">
        <v>51</v>
      </c>
      <c r="G287" s="7">
        <f>C287*1.05</f>
        <v>2727.7279795213667</v>
      </c>
    </row>
    <row r="288" spans="8:8" ht="20.25" customHeight="1">
      <c r="A288" s="3" t="s">
        <v>261</v>
      </c>
      <c r="B288" s="3" t="s">
        <v>8</v>
      </c>
      <c r="C288" s="6">
        <v>2597.83617097273</v>
      </c>
      <c r="D288" s="3" t="s">
        <v>12</v>
      </c>
      <c r="E288" s="3" t="s">
        <v>13</v>
      </c>
      <c r="F288" s="3" t="s">
        <v>14</v>
      </c>
      <c r="G288" s="7">
        <f>C288/15*1.05</f>
        <v>181.84853196809112</v>
      </c>
    </row>
    <row r="289" spans="8:8" ht="20.25" customHeight="1">
      <c r="A289" s="3" t="s">
        <v>261</v>
      </c>
      <c r="B289" s="3" t="s">
        <v>8</v>
      </c>
      <c r="C289" s="6">
        <v>2597.83617097273</v>
      </c>
      <c r="D289" s="3" t="s">
        <v>76</v>
      </c>
      <c r="E289" s="3" t="s">
        <v>77</v>
      </c>
      <c r="F289" s="3" t="s">
        <v>78</v>
      </c>
      <c r="G289" s="7">
        <f>C289*1.05</f>
        <v>2727.7279795213667</v>
      </c>
    </row>
    <row r="290" spans="8:8" ht="20.25" customHeight="1">
      <c r="A290" s="3" t="s">
        <v>262</v>
      </c>
      <c r="B290" s="3" t="s">
        <v>8</v>
      </c>
      <c r="C290" s="6">
        <v>140.659017103269</v>
      </c>
      <c r="D290" s="3" t="s">
        <v>9</v>
      </c>
      <c r="E290" s="3" t="s">
        <v>47</v>
      </c>
      <c r="F290" s="3" t="s">
        <v>11</v>
      </c>
      <c r="G290" s="7">
        <f>C290*1.05</f>
        <v>147.69196795843246</v>
      </c>
    </row>
    <row r="291" spans="8:8" ht="20.25" customHeight="1">
      <c r="A291" s="3" t="s">
        <v>262</v>
      </c>
      <c r="B291" s="3" t="s">
        <v>8</v>
      </c>
      <c r="C291" s="6">
        <v>140.659017103269</v>
      </c>
      <c r="D291" s="3" t="s">
        <v>12</v>
      </c>
      <c r="E291" s="3" t="s">
        <v>29</v>
      </c>
      <c r="F291" s="3" t="s">
        <v>30</v>
      </c>
      <c r="G291" s="7">
        <f>C291/8*1.05</f>
        <v>18.461495994804057</v>
      </c>
    </row>
    <row r="292" spans="8:8" ht="20.25" customHeight="1">
      <c r="A292" s="3" t="s">
        <v>263</v>
      </c>
      <c r="B292" s="3" t="s">
        <v>8</v>
      </c>
      <c r="C292" s="6">
        <v>122.184633147895</v>
      </c>
      <c r="D292" s="3" t="s">
        <v>9</v>
      </c>
      <c r="E292" s="3" t="s">
        <v>50</v>
      </c>
      <c r="F292" s="3" t="s">
        <v>51</v>
      </c>
      <c r="G292" s="7">
        <f>C292*1.05</f>
        <v>128.29386480528976</v>
      </c>
    </row>
    <row r="293" spans="8:8" ht="20.25" customHeight="1">
      <c r="A293" s="3" t="s">
        <v>263</v>
      </c>
      <c r="B293" s="3" t="s">
        <v>8</v>
      </c>
      <c r="C293" s="6">
        <v>122.184633147895</v>
      </c>
      <c r="D293" s="3" t="s">
        <v>12</v>
      </c>
      <c r="E293" s="3" t="s">
        <v>29</v>
      </c>
      <c r="F293" s="3" t="s">
        <v>30</v>
      </c>
      <c r="G293" s="7">
        <f>C293/15*1.05</f>
        <v>8.55292432035265</v>
      </c>
    </row>
    <row r="294" spans="8:8" ht="20.25" customHeight="1">
      <c r="A294" s="3" t="s">
        <v>264</v>
      </c>
      <c r="B294" s="3" t="s">
        <v>265</v>
      </c>
      <c r="C294" s="6">
        <v>2930.51383329409</v>
      </c>
      <c r="D294" s="3" t="s">
        <v>266</v>
      </c>
      <c r="E294" s="3" t="s">
        <v>267</v>
      </c>
      <c r="F294" s="3" t="s">
        <v>268</v>
      </c>
      <c r="G294" s="7">
        <f t="shared" si="6" ref="G294:G299">C294*1.05</f>
        <v>3077.0395249587946</v>
      </c>
    </row>
    <row r="295" spans="8:8" ht="20.25" customHeight="1">
      <c r="A295" s="3" t="s">
        <v>264</v>
      </c>
      <c r="B295" s="3" t="s">
        <v>265</v>
      </c>
      <c r="C295" s="6">
        <v>2930.51383329409</v>
      </c>
      <c r="D295" s="3" t="s">
        <v>269</v>
      </c>
      <c r="E295" s="3" t="s">
        <v>270</v>
      </c>
      <c r="F295" s="3" t="s">
        <v>271</v>
      </c>
      <c r="G295" s="7">
        <f t="shared" si="6"/>
        <v>3077.0395249587946</v>
      </c>
    </row>
    <row r="296" spans="8:8" ht="20.25" customHeight="1">
      <c r="A296" s="3" t="s">
        <v>264</v>
      </c>
      <c r="B296" s="3" t="s">
        <v>265</v>
      </c>
      <c r="C296" s="6">
        <v>2930.51383329409</v>
      </c>
      <c r="D296" s="3" t="s">
        <v>23</v>
      </c>
      <c r="E296" s="3" t="s">
        <v>24</v>
      </c>
      <c r="F296" s="3" t="s">
        <v>25</v>
      </c>
      <c r="G296" s="7">
        <f t="shared" si="6"/>
        <v>3077.0395249587946</v>
      </c>
    </row>
    <row r="297" spans="8:8" ht="20.25" customHeight="1">
      <c r="A297" s="3" t="s">
        <v>264</v>
      </c>
      <c r="B297" s="3" t="s">
        <v>265</v>
      </c>
      <c r="C297" s="6">
        <v>2930.51383329409</v>
      </c>
      <c r="D297" s="3" t="s">
        <v>69</v>
      </c>
      <c r="E297" s="3" t="s">
        <v>70</v>
      </c>
      <c r="F297" s="3" t="s">
        <v>71</v>
      </c>
      <c r="G297" s="7">
        <f t="shared" si="6"/>
        <v>3077.0395249587946</v>
      </c>
    </row>
    <row r="298" spans="8:8" ht="20.25" customHeight="1">
      <c r="A298" s="3" t="s">
        <v>264</v>
      </c>
      <c r="B298" s="3" t="s">
        <v>265</v>
      </c>
      <c r="C298" s="6">
        <v>2930.51383329409</v>
      </c>
      <c r="D298" s="3" t="s">
        <v>26</v>
      </c>
      <c r="E298" s="3" t="s">
        <v>27</v>
      </c>
      <c r="F298" s="3" t="s">
        <v>28</v>
      </c>
      <c r="G298" s="7">
        <f t="shared" si="6"/>
        <v>3077.0395249587946</v>
      </c>
    </row>
    <row r="299" spans="8:8" ht="20.25" customHeight="1">
      <c r="A299" s="3" t="s">
        <v>264</v>
      </c>
      <c r="B299" s="3" t="s">
        <v>265</v>
      </c>
      <c r="C299" s="6">
        <v>2930.51383329409</v>
      </c>
      <c r="D299" s="3" t="s">
        <v>63</v>
      </c>
      <c r="E299" s="3" t="s">
        <v>168</v>
      </c>
      <c r="F299" s="3" t="s">
        <v>169</v>
      </c>
      <c r="G299" s="7">
        <f t="shared" si="6"/>
        <v>3077.0395249587946</v>
      </c>
    </row>
    <row r="300" spans="8:8" ht="20.25" customHeight="1">
      <c r="A300" s="3" t="s">
        <v>264</v>
      </c>
      <c r="B300" s="3" t="s">
        <v>265</v>
      </c>
      <c r="C300" s="6">
        <v>2930.51383329409</v>
      </c>
      <c r="D300" s="3" t="s">
        <v>272</v>
      </c>
      <c r="E300" s="3" t="s">
        <v>273</v>
      </c>
      <c r="F300" s="3" t="s">
        <v>274</v>
      </c>
      <c r="G300" s="7">
        <f t="shared" si="7" ref="G300:G301">C300*1.05</f>
        <v>3077.0395249587946</v>
      </c>
    </row>
    <row r="301" spans="8:8" ht="20.25" customHeight="1">
      <c r="A301" s="3" t="s">
        <v>264</v>
      </c>
      <c r="B301" s="3" t="s">
        <v>265</v>
      </c>
      <c r="C301" s="6">
        <v>2930.51383329409</v>
      </c>
      <c r="D301" s="3" t="s">
        <v>275</v>
      </c>
      <c r="E301" s="3" t="s">
        <v>273</v>
      </c>
      <c r="F301" s="3" t="s">
        <v>276</v>
      </c>
      <c r="G301" s="7">
        <f t="shared" si="7"/>
        <v>3077.0395249587946</v>
      </c>
    </row>
    <row r="302" spans="8:8" ht="20.25" customHeight="1">
      <c r="A302" s="3" t="s">
        <v>264</v>
      </c>
      <c r="B302" s="3" t="s">
        <v>265</v>
      </c>
      <c r="C302" s="6">
        <v>2930.51383329409</v>
      </c>
      <c r="D302" s="3" t="s">
        <v>12</v>
      </c>
      <c r="E302" s="3" t="s">
        <v>208</v>
      </c>
      <c r="F302" s="3" t="s">
        <v>209</v>
      </c>
      <c r="G302" s="7">
        <f>C302/4*1.05</f>
        <v>769.2598812396986</v>
      </c>
    </row>
    <row r="303" spans="8:8" ht="20.25" customHeight="1">
      <c r="A303" s="3" t="s">
        <v>264</v>
      </c>
      <c r="B303" s="3" t="s">
        <v>277</v>
      </c>
      <c r="C303" s="6">
        <v>1609.92829411765</v>
      </c>
      <c r="D303" s="3" t="s">
        <v>266</v>
      </c>
      <c r="E303" s="3" t="s">
        <v>267</v>
      </c>
      <c r="F303" s="3" t="s">
        <v>268</v>
      </c>
      <c r="G303" s="7">
        <f t="shared" si="8" ref="G303:G309">C303*1.05</f>
        <v>1690.4247088235327</v>
      </c>
    </row>
    <row r="304" spans="8:8" ht="20.25" customHeight="1">
      <c r="A304" s="3" t="s">
        <v>264</v>
      </c>
      <c r="B304" s="3" t="s">
        <v>277</v>
      </c>
      <c r="C304" s="6">
        <v>1609.92829411765</v>
      </c>
      <c r="D304" s="3" t="s">
        <v>269</v>
      </c>
      <c r="E304" s="3" t="s">
        <v>270</v>
      </c>
      <c r="F304" s="3" t="s">
        <v>271</v>
      </c>
      <c r="G304" s="7">
        <f t="shared" si="8"/>
        <v>1690.4247088235327</v>
      </c>
    </row>
    <row r="305" spans="8:8" ht="20.25" customHeight="1">
      <c r="A305" s="3" t="s">
        <v>264</v>
      </c>
      <c r="B305" s="3" t="s">
        <v>277</v>
      </c>
      <c r="C305" s="6">
        <v>1609.92829411765</v>
      </c>
      <c r="D305" s="3" t="s">
        <v>23</v>
      </c>
      <c r="E305" s="3" t="s">
        <v>24</v>
      </c>
      <c r="F305" s="3" t="s">
        <v>25</v>
      </c>
      <c r="G305" s="7">
        <f t="shared" si="8"/>
        <v>1690.4247088235327</v>
      </c>
    </row>
    <row r="306" spans="8:8" ht="20.25" customHeight="1">
      <c r="A306" s="3" t="s">
        <v>264</v>
      </c>
      <c r="B306" s="3" t="s">
        <v>277</v>
      </c>
      <c r="C306" s="6">
        <v>1609.92829411765</v>
      </c>
      <c r="D306" s="3" t="s">
        <v>69</v>
      </c>
      <c r="E306" s="3" t="s">
        <v>70</v>
      </c>
      <c r="F306" s="3" t="s">
        <v>71</v>
      </c>
      <c r="G306" s="7">
        <f t="shared" si="8"/>
        <v>1690.4247088235327</v>
      </c>
    </row>
    <row r="307" spans="8:8" ht="20.25" customHeight="1">
      <c r="A307" s="3" t="s">
        <v>264</v>
      </c>
      <c r="B307" s="3" t="s">
        <v>277</v>
      </c>
      <c r="C307" s="6">
        <v>1609.92829411765</v>
      </c>
      <c r="D307" s="3" t="s">
        <v>26</v>
      </c>
      <c r="E307" s="3" t="s">
        <v>27</v>
      </c>
      <c r="F307" s="3" t="s">
        <v>28</v>
      </c>
      <c r="G307" s="7">
        <f t="shared" si="8"/>
        <v>1690.4247088235327</v>
      </c>
    </row>
    <row r="308" spans="8:8" ht="20.25" customHeight="1">
      <c r="A308" s="3" t="s">
        <v>264</v>
      </c>
      <c r="B308" s="3" t="s">
        <v>277</v>
      </c>
      <c r="C308" s="6">
        <v>1609.92829411765</v>
      </c>
      <c r="D308" s="3" t="s">
        <v>63</v>
      </c>
      <c r="E308" s="3" t="s">
        <v>163</v>
      </c>
      <c r="F308" s="3" t="s">
        <v>164</v>
      </c>
      <c r="G308" s="7">
        <f t="shared" si="8"/>
        <v>1690.4247088235327</v>
      </c>
    </row>
    <row r="309" spans="8:8" ht="20.25" customHeight="1">
      <c r="A309" s="3" t="s">
        <v>264</v>
      </c>
      <c r="B309" s="3" t="s">
        <v>277</v>
      </c>
      <c r="C309" s="6">
        <v>1609.92829411765</v>
      </c>
      <c r="D309" s="3" t="s">
        <v>275</v>
      </c>
      <c r="E309" s="3" t="s">
        <v>273</v>
      </c>
      <c r="F309" s="3" t="s">
        <v>276</v>
      </c>
      <c r="G309" s="7">
        <f t="shared" si="8"/>
        <v>1690.4247088235327</v>
      </c>
    </row>
    <row r="310" spans="8:8" ht="20.25" customHeight="1">
      <c r="A310" s="3" t="s">
        <v>264</v>
      </c>
      <c r="B310" s="3" t="s">
        <v>277</v>
      </c>
      <c r="C310" s="6">
        <v>1609.92829411765</v>
      </c>
      <c r="D310" s="3" t="s">
        <v>12</v>
      </c>
      <c r="E310" s="3" t="s">
        <v>13</v>
      </c>
      <c r="F310" s="3" t="s">
        <v>14</v>
      </c>
      <c r="G310" s="7">
        <f>C310/4*1.05</f>
        <v>422.60617720588317</v>
      </c>
    </row>
    <row r="311" spans="8:8" ht="20.25" customHeight="1">
      <c r="A311" s="3" t="s">
        <v>264</v>
      </c>
      <c r="B311" s="3" t="s">
        <v>278</v>
      </c>
      <c r="C311" s="6">
        <v>10653.4708686441</v>
      </c>
      <c r="D311" s="3" t="s">
        <v>279</v>
      </c>
      <c r="E311" s="3" t="s">
        <v>280</v>
      </c>
      <c r="F311" s="3" t="s">
        <v>281</v>
      </c>
      <c r="G311" s="7">
        <f t="shared" si="9" ref="G311:G316">C311*1.05</f>
        <v>11186.144412076306</v>
      </c>
    </row>
    <row r="312" spans="8:8" ht="20.25" customHeight="1">
      <c r="A312" s="3" t="s">
        <v>264</v>
      </c>
      <c r="B312" s="3" t="s">
        <v>278</v>
      </c>
      <c r="C312" s="6">
        <v>10653.4708686441</v>
      </c>
      <c r="D312" s="3" t="s">
        <v>282</v>
      </c>
      <c r="E312" s="3" t="s">
        <v>283</v>
      </c>
      <c r="F312" s="3" t="s">
        <v>284</v>
      </c>
      <c r="G312" s="7">
        <f t="shared" si="9"/>
        <v>11186.144412076306</v>
      </c>
    </row>
    <row r="313" spans="8:8" ht="20.25" customHeight="1">
      <c r="A313" s="3" t="s">
        <v>264</v>
      </c>
      <c r="B313" s="3" t="s">
        <v>278</v>
      </c>
      <c r="C313" s="6">
        <v>10653.4708686441</v>
      </c>
      <c r="D313" s="3" t="s">
        <v>285</v>
      </c>
      <c r="E313" s="3" t="s">
        <v>278</v>
      </c>
      <c r="F313" s="3" t="s">
        <v>286</v>
      </c>
      <c r="G313" s="7">
        <f t="shared" si="9"/>
        <v>11186.144412076306</v>
      </c>
    </row>
    <row r="314" spans="8:8" ht="20.25" customHeight="1">
      <c r="A314" s="3" t="s">
        <v>264</v>
      </c>
      <c r="B314" s="3" t="s">
        <v>278</v>
      </c>
      <c r="C314" s="6">
        <v>10653.4708686441</v>
      </c>
      <c r="D314" s="3" t="s">
        <v>23</v>
      </c>
      <c r="E314" s="3" t="s">
        <v>24</v>
      </c>
      <c r="F314" s="3" t="s">
        <v>25</v>
      </c>
      <c r="G314" s="7">
        <f t="shared" si="9"/>
        <v>11186.144412076306</v>
      </c>
    </row>
    <row r="315" spans="8:8" ht="20.25" customHeight="1">
      <c r="A315" s="3" t="s">
        <v>264</v>
      </c>
      <c r="B315" s="3" t="s">
        <v>278</v>
      </c>
      <c r="C315" s="6">
        <v>10653.4708686441</v>
      </c>
      <c r="D315" s="3" t="s">
        <v>26</v>
      </c>
      <c r="E315" s="3" t="s">
        <v>27</v>
      </c>
      <c r="F315" s="3" t="s">
        <v>28</v>
      </c>
      <c r="G315" s="7">
        <f t="shared" si="9"/>
        <v>11186.144412076306</v>
      </c>
    </row>
    <row r="316" spans="8:8" ht="20.25" customHeight="1">
      <c r="A316" s="3" t="s">
        <v>264</v>
      </c>
      <c r="B316" s="3" t="s">
        <v>278</v>
      </c>
      <c r="C316" s="6">
        <v>10653.4708686441</v>
      </c>
      <c r="D316" s="3" t="s">
        <v>63</v>
      </c>
      <c r="E316" s="3" t="s">
        <v>287</v>
      </c>
      <c r="F316" s="3" t="s">
        <v>288</v>
      </c>
      <c r="G316" s="7">
        <f t="shared" si="9"/>
        <v>11186.144412076306</v>
      </c>
    </row>
    <row r="317" spans="8:8" ht="20.25" customHeight="1">
      <c r="A317" s="3" t="s">
        <v>264</v>
      </c>
      <c r="B317" s="3" t="s">
        <v>278</v>
      </c>
      <c r="C317" s="6">
        <v>10653.4708686441</v>
      </c>
      <c r="D317" s="3" t="s">
        <v>12</v>
      </c>
      <c r="E317" s="3" t="s">
        <v>138</v>
      </c>
      <c r="F317" s="3" t="s">
        <v>139</v>
      </c>
      <c r="G317" s="7">
        <f>C317/45*1.05</f>
        <v>248.58098693502902</v>
      </c>
    </row>
    <row r="318" spans="8:8" ht="20.25" customHeight="1">
      <c r="A318" s="3" t="s">
        <v>264</v>
      </c>
      <c r="B318" s="3" t="s">
        <v>8</v>
      </c>
      <c r="C318" s="6">
        <v>10653.4708686441</v>
      </c>
      <c r="D318" s="3" t="s">
        <v>9</v>
      </c>
      <c r="E318" s="3" t="s">
        <v>47</v>
      </c>
      <c r="F318" s="3" t="s">
        <v>48</v>
      </c>
      <c r="G318" s="7">
        <f>C318*1.05</f>
        <v>11186.144412076306</v>
      </c>
    </row>
    <row r="319" spans="8:8" ht="20.25" customHeight="1">
      <c r="A319" s="3" t="s">
        <v>264</v>
      </c>
      <c r="B319" s="3" t="s">
        <v>165</v>
      </c>
      <c r="C319" s="6">
        <v>1488.51937321937</v>
      </c>
      <c r="D319" s="3" t="s">
        <v>266</v>
      </c>
      <c r="E319" s="3" t="s">
        <v>289</v>
      </c>
      <c r="F319" s="3" t="s">
        <v>290</v>
      </c>
      <c r="G319" s="7">
        <f t="shared" si="10" ref="G319:G325">C319*1.05</f>
        <v>1562.9453418803384</v>
      </c>
    </row>
    <row r="320" spans="8:8" ht="20.25" customHeight="1">
      <c r="A320" s="3" t="s">
        <v>264</v>
      </c>
      <c r="B320" s="3" t="s">
        <v>165</v>
      </c>
      <c r="C320" s="6">
        <v>1488.51937321937</v>
      </c>
      <c r="D320" s="3" t="s">
        <v>291</v>
      </c>
      <c r="E320" s="3" t="s">
        <v>292</v>
      </c>
      <c r="F320" s="3" t="s">
        <v>293</v>
      </c>
      <c r="G320" s="7">
        <f t="shared" si="10"/>
        <v>1562.9453418803384</v>
      </c>
    </row>
    <row r="321" spans="8:8" ht="20.25" customHeight="1">
      <c r="A321" s="3" t="s">
        <v>264</v>
      </c>
      <c r="B321" s="3" t="s">
        <v>165</v>
      </c>
      <c r="C321" s="6">
        <v>1488.51937321937</v>
      </c>
      <c r="D321" s="3" t="s">
        <v>23</v>
      </c>
      <c r="E321" s="3" t="s">
        <v>24</v>
      </c>
      <c r="F321" s="3" t="s">
        <v>25</v>
      </c>
      <c r="G321" s="7">
        <f t="shared" si="10"/>
        <v>1562.9453418803384</v>
      </c>
    </row>
    <row r="322" spans="8:8" ht="20.25" customHeight="1">
      <c r="A322" s="3" t="s">
        <v>264</v>
      </c>
      <c r="B322" s="3" t="s">
        <v>165</v>
      </c>
      <c r="C322" s="6">
        <v>1488.51937321937</v>
      </c>
      <c r="D322" s="3" t="s">
        <v>69</v>
      </c>
      <c r="E322" s="3" t="s">
        <v>70</v>
      </c>
      <c r="F322" s="3" t="s">
        <v>71</v>
      </c>
      <c r="G322" s="7">
        <f t="shared" si="10"/>
        <v>1562.9453418803384</v>
      </c>
    </row>
    <row r="323" spans="8:8" ht="20.25" customHeight="1">
      <c r="A323" s="3" t="s">
        <v>264</v>
      </c>
      <c r="B323" s="3" t="s">
        <v>165</v>
      </c>
      <c r="C323" s="6">
        <v>1488.51937321937</v>
      </c>
      <c r="D323" s="3" t="s">
        <v>26</v>
      </c>
      <c r="E323" s="3" t="s">
        <v>27</v>
      </c>
      <c r="F323" s="3" t="s">
        <v>28</v>
      </c>
      <c r="G323" s="7">
        <f t="shared" si="10"/>
        <v>1562.9453418803384</v>
      </c>
    </row>
    <row r="324" spans="8:8" ht="20.25" customHeight="1">
      <c r="A324" s="3" t="s">
        <v>264</v>
      </c>
      <c r="B324" s="3" t="s">
        <v>165</v>
      </c>
      <c r="C324" s="6">
        <v>1488.51937321937</v>
      </c>
      <c r="D324" s="3" t="s">
        <v>63</v>
      </c>
      <c r="E324" s="3" t="s">
        <v>168</v>
      </c>
      <c r="F324" s="3" t="s">
        <v>169</v>
      </c>
      <c r="G324" s="7">
        <f t="shared" si="10"/>
        <v>1562.9453418803384</v>
      </c>
    </row>
    <row r="325" spans="8:8" ht="20.25" customHeight="1">
      <c r="A325" s="3" t="s">
        <v>264</v>
      </c>
      <c r="B325" s="3" t="s">
        <v>165</v>
      </c>
      <c r="C325" s="6">
        <v>1488.51937321937</v>
      </c>
      <c r="D325" s="3" t="s">
        <v>275</v>
      </c>
      <c r="E325" s="3" t="s">
        <v>273</v>
      </c>
      <c r="F325" s="3" t="s">
        <v>276</v>
      </c>
      <c r="G325" s="7">
        <f t="shared" si="10"/>
        <v>1562.9453418803384</v>
      </c>
    </row>
    <row r="326" spans="8:8" ht="20.25" customHeight="1">
      <c r="A326" s="3" t="s">
        <v>264</v>
      </c>
      <c r="B326" s="3" t="s">
        <v>165</v>
      </c>
      <c r="C326" s="6">
        <v>1488.51937321937</v>
      </c>
      <c r="D326" s="3" t="s">
        <v>12</v>
      </c>
      <c r="E326" s="3" t="s">
        <v>13</v>
      </c>
      <c r="F326" s="3" t="s">
        <v>14</v>
      </c>
      <c r="G326" s="7">
        <f>C326/4*1.05</f>
        <v>390.7363354700846</v>
      </c>
    </row>
    <row r="327" spans="8:8" ht="20.25" customHeight="1">
      <c r="A327" s="3" t="s">
        <v>264</v>
      </c>
      <c r="B327" s="3" t="s">
        <v>294</v>
      </c>
      <c r="C327" s="6">
        <v>880.972358372279</v>
      </c>
      <c r="D327" s="3" t="s">
        <v>266</v>
      </c>
      <c r="E327" s="3" t="s">
        <v>289</v>
      </c>
      <c r="F327" s="3" t="s">
        <v>290</v>
      </c>
      <c r="G327" s="7">
        <f t="shared" si="11" ref="G327:G333">C327*1.05</f>
        <v>925.020976290893</v>
      </c>
    </row>
    <row r="328" spans="8:8" ht="20.25" customHeight="1">
      <c r="A328" s="3" t="s">
        <v>264</v>
      </c>
      <c r="B328" s="3" t="s">
        <v>294</v>
      </c>
      <c r="C328" s="6">
        <v>880.972358372279</v>
      </c>
      <c r="D328" s="3" t="s">
        <v>291</v>
      </c>
      <c r="E328" s="3" t="s">
        <v>292</v>
      </c>
      <c r="F328" s="3" t="s">
        <v>293</v>
      </c>
      <c r="G328" s="7">
        <f t="shared" si="11"/>
        <v>925.020976290893</v>
      </c>
    </row>
    <row r="329" spans="8:8" ht="20.25" customHeight="1">
      <c r="A329" s="3" t="s">
        <v>264</v>
      </c>
      <c r="B329" s="3" t="s">
        <v>294</v>
      </c>
      <c r="C329" s="6">
        <v>880.972358372279</v>
      </c>
      <c r="D329" s="3" t="s">
        <v>23</v>
      </c>
      <c r="E329" s="3" t="s">
        <v>24</v>
      </c>
      <c r="F329" s="3" t="s">
        <v>25</v>
      </c>
      <c r="G329" s="7">
        <f t="shared" si="11"/>
        <v>925.020976290893</v>
      </c>
    </row>
    <row r="330" spans="8:8" ht="20.25" customHeight="1">
      <c r="A330" s="3" t="s">
        <v>264</v>
      </c>
      <c r="B330" s="3" t="s">
        <v>294</v>
      </c>
      <c r="C330" s="6">
        <v>880.972358372279</v>
      </c>
      <c r="D330" s="3" t="s">
        <v>69</v>
      </c>
      <c r="E330" s="3" t="s">
        <v>70</v>
      </c>
      <c r="F330" s="3" t="s">
        <v>71</v>
      </c>
      <c r="G330" s="7">
        <f t="shared" si="11"/>
        <v>925.020976290893</v>
      </c>
    </row>
    <row r="331" spans="8:8" ht="20.25" customHeight="1">
      <c r="A331" s="3" t="s">
        <v>264</v>
      </c>
      <c r="B331" s="3" t="s">
        <v>294</v>
      </c>
      <c r="C331" s="6">
        <v>880.972358372279</v>
      </c>
      <c r="D331" s="3" t="s">
        <v>26</v>
      </c>
      <c r="E331" s="3" t="s">
        <v>27</v>
      </c>
      <c r="F331" s="3" t="s">
        <v>28</v>
      </c>
      <c r="G331" s="7">
        <f t="shared" si="11"/>
        <v>925.020976290893</v>
      </c>
    </row>
    <row r="332" spans="8:8" ht="20.25" customHeight="1">
      <c r="A332" s="3" t="s">
        <v>264</v>
      </c>
      <c r="B332" s="3" t="s">
        <v>294</v>
      </c>
      <c r="C332" s="6">
        <v>880.972358372279</v>
      </c>
      <c r="D332" s="3" t="s">
        <v>63</v>
      </c>
      <c r="E332" s="3" t="s">
        <v>163</v>
      </c>
      <c r="F332" s="3" t="s">
        <v>164</v>
      </c>
      <c r="G332" s="7">
        <f t="shared" si="11"/>
        <v>925.020976290893</v>
      </c>
    </row>
    <row r="333" spans="8:8" ht="20.25" customHeight="1">
      <c r="A333" s="3" t="s">
        <v>264</v>
      </c>
      <c r="B333" s="3" t="s">
        <v>294</v>
      </c>
      <c r="C333" s="6">
        <v>880.972358372279</v>
      </c>
      <c r="D333" s="3" t="s">
        <v>275</v>
      </c>
      <c r="E333" s="3" t="s">
        <v>273</v>
      </c>
      <c r="F333" s="3" t="s">
        <v>276</v>
      </c>
      <c r="G333" s="7">
        <f t="shared" si="11"/>
        <v>925.020976290893</v>
      </c>
    </row>
    <row r="334" spans="8:8" ht="20.25" customHeight="1">
      <c r="A334" s="3" t="s">
        <v>264</v>
      </c>
      <c r="B334" s="3" t="s">
        <v>294</v>
      </c>
      <c r="C334" s="6">
        <v>880.972358372279</v>
      </c>
      <c r="D334" s="3" t="s">
        <v>12</v>
      </c>
      <c r="E334" s="3" t="s">
        <v>208</v>
      </c>
      <c r="F334" s="3" t="s">
        <v>209</v>
      </c>
      <c r="G334" s="7">
        <f>C334/4*1.05</f>
        <v>231.25524407272326</v>
      </c>
    </row>
    <row r="335" spans="8:8" ht="20.25" customHeight="1">
      <c r="A335" s="3" t="s">
        <v>264</v>
      </c>
      <c r="B335" s="3" t="s">
        <v>295</v>
      </c>
      <c r="C335" s="6">
        <v>243.983447219604</v>
      </c>
      <c r="D335" s="3" t="s">
        <v>266</v>
      </c>
      <c r="E335" s="3" t="s">
        <v>267</v>
      </c>
      <c r="F335" s="3" t="s">
        <v>268</v>
      </c>
      <c r="G335" s="7">
        <f t="shared" si="12" ref="G335:G341">C335*1.05</f>
        <v>256.1826195805842</v>
      </c>
    </row>
    <row r="336" spans="8:8" ht="20.25" customHeight="1">
      <c r="A336" s="3" t="s">
        <v>264</v>
      </c>
      <c r="B336" s="3" t="s">
        <v>295</v>
      </c>
      <c r="C336" s="6">
        <v>243.983447219604</v>
      </c>
      <c r="D336" s="3" t="s">
        <v>269</v>
      </c>
      <c r="E336" s="3" t="s">
        <v>270</v>
      </c>
      <c r="F336" s="3" t="s">
        <v>271</v>
      </c>
      <c r="G336" s="7">
        <f t="shared" si="12"/>
        <v>256.1826195805842</v>
      </c>
    </row>
    <row r="337" spans="8:8" ht="20.25" customHeight="1">
      <c r="A337" s="3" t="s">
        <v>264</v>
      </c>
      <c r="B337" s="3" t="s">
        <v>295</v>
      </c>
      <c r="C337" s="6">
        <v>243.983447219604</v>
      </c>
      <c r="D337" s="3" t="s">
        <v>23</v>
      </c>
      <c r="E337" s="3" t="s">
        <v>24</v>
      </c>
      <c r="F337" s="3" t="s">
        <v>25</v>
      </c>
      <c r="G337" s="7">
        <f t="shared" si="12"/>
        <v>256.1826195805842</v>
      </c>
    </row>
    <row r="338" spans="8:8" ht="20.25" customHeight="1">
      <c r="A338" s="3" t="s">
        <v>264</v>
      </c>
      <c r="B338" s="3" t="s">
        <v>295</v>
      </c>
      <c r="C338" s="6">
        <v>243.983447219604</v>
      </c>
      <c r="D338" s="3" t="s">
        <v>69</v>
      </c>
      <c r="E338" s="3" t="s">
        <v>70</v>
      </c>
      <c r="F338" s="3" t="s">
        <v>71</v>
      </c>
      <c r="G338" s="7">
        <f t="shared" si="12"/>
        <v>256.1826195805842</v>
      </c>
    </row>
    <row r="339" spans="8:8" ht="20.25" customHeight="1">
      <c r="A339" s="3" t="s">
        <v>264</v>
      </c>
      <c r="B339" s="3" t="s">
        <v>295</v>
      </c>
      <c r="C339" s="6">
        <v>243.983447219604</v>
      </c>
      <c r="D339" s="3" t="s">
        <v>26</v>
      </c>
      <c r="E339" s="3" t="s">
        <v>27</v>
      </c>
      <c r="F339" s="3" t="s">
        <v>28</v>
      </c>
      <c r="G339" s="7">
        <f t="shared" si="12"/>
        <v>256.1826195805842</v>
      </c>
    </row>
    <row r="340" spans="8:8" ht="20.25" customHeight="1">
      <c r="A340" s="3" t="s">
        <v>264</v>
      </c>
      <c r="B340" s="3" t="s">
        <v>295</v>
      </c>
      <c r="C340" s="6">
        <v>243.983447219604</v>
      </c>
      <c r="D340" s="3" t="s">
        <v>63</v>
      </c>
      <c r="E340" s="3" t="s">
        <v>168</v>
      </c>
      <c r="F340" s="3" t="s">
        <v>169</v>
      </c>
      <c r="G340" s="7">
        <f t="shared" si="12"/>
        <v>256.1826195805842</v>
      </c>
    </row>
    <row r="341" spans="8:8" ht="20.25" customHeight="1">
      <c r="A341" s="3" t="s">
        <v>264</v>
      </c>
      <c r="B341" s="3" t="s">
        <v>295</v>
      </c>
      <c r="C341" s="6">
        <v>243.983447219604</v>
      </c>
      <c r="D341" s="3" t="s">
        <v>275</v>
      </c>
      <c r="E341" s="3" t="s">
        <v>273</v>
      </c>
      <c r="F341" s="3" t="s">
        <v>276</v>
      </c>
      <c r="G341" s="7">
        <f t="shared" si="12"/>
        <v>256.1826195805842</v>
      </c>
    </row>
    <row r="342" spans="8:8" ht="20.25" customHeight="1">
      <c r="A342" s="3" t="s">
        <v>264</v>
      </c>
      <c r="B342" s="3" t="s">
        <v>295</v>
      </c>
      <c r="C342" s="6">
        <v>243.983447219604</v>
      </c>
      <c r="D342" s="3" t="s">
        <v>12</v>
      </c>
      <c r="E342" s="3" t="s">
        <v>208</v>
      </c>
      <c r="F342" s="3" t="s">
        <v>209</v>
      </c>
      <c r="G342" s="7">
        <f>C342/4*1.05</f>
        <v>64.04565489514604</v>
      </c>
    </row>
    <row r="343" spans="8:8" ht="20.25" customHeight="1">
      <c r="A343" s="3" t="s">
        <v>264</v>
      </c>
      <c r="B343" s="3" t="s">
        <v>296</v>
      </c>
      <c r="C343" s="6">
        <v>343.502703299128</v>
      </c>
      <c r="D343" s="3" t="s">
        <v>269</v>
      </c>
      <c r="E343" s="3" t="s">
        <v>297</v>
      </c>
      <c r="F343" s="3" t="s">
        <v>298</v>
      </c>
      <c r="G343" s="7">
        <f t="shared" si="13" ref="G343:G349">C343*1.05</f>
        <v>360.6778384640844</v>
      </c>
    </row>
    <row r="344" spans="8:8" ht="20.25" customHeight="1">
      <c r="A344" s="3" t="s">
        <v>264</v>
      </c>
      <c r="B344" s="3" t="s">
        <v>296</v>
      </c>
      <c r="C344" s="6">
        <v>343.502703299128</v>
      </c>
      <c r="D344" s="3" t="s">
        <v>23</v>
      </c>
      <c r="E344" s="3" t="s">
        <v>24</v>
      </c>
      <c r="F344" s="3" t="s">
        <v>25</v>
      </c>
      <c r="G344" s="7">
        <f t="shared" si="13"/>
        <v>360.6778384640844</v>
      </c>
    </row>
    <row r="345" spans="8:8" ht="20.25" customHeight="1">
      <c r="A345" s="3" t="s">
        <v>264</v>
      </c>
      <c r="B345" s="3" t="s">
        <v>296</v>
      </c>
      <c r="C345" s="6">
        <v>343.502703299128</v>
      </c>
      <c r="D345" s="3" t="s">
        <v>69</v>
      </c>
      <c r="E345" s="3" t="s">
        <v>70</v>
      </c>
      <c r="F345" s="3" t="s">
        <v>71</v>
      </c>
      <c r="G345" s="7">
        <f t="shared" si="13"/>
        <v>360.6778384640844</v>
      </c>
    </row>
    <row r="346" spans="8:8" ht="20.25" customHeight="1">
      <c r="A346" s="3" t="s">
        <v>264</v>
      </c>
      <c r="B346" s="3" t="s">
        <v>296</v>
      </c>
      <c r="C346" s="6">
        <v>343.502703299128</v>
      </c>
      <c r="D346" s="3" t="s">
        <v>26</v>
      </c>
      <c r="E346" s="3" t="s">
        <v>27</v>
      </c>
      <c r="F346" s="3" t="s">
        <v>28</v>
      </c>
      <c r="G346" s="7">
        <f t="shared" si="13"/>
        <v>360.6778384640844</v>
      </c>
    </row>
    <row r="347" spans="8:8" ht="20.25" customHeight="1">
      <c r="A347" s="3" t="s">
        <v>264</v>
      </c>
      <c r="B347" s="3" t="s">
        <v>296</v>
      </c>
      <c r="C347" s="6">
        <v>343.502703299128</v>
      </c>
      <c r="D347" s="3" t="s">
        <v>299</v>
      </c>
      <c r="E347" s="3" t="s">
        <v>300</v>
      </c>
      <c r="F347" s="3" t="s">
        <v>301</v>
      </c>
      <c r="G347" s="7">
        <f t="shared" si="13"/>
        <v>360.6778384640844</v>
      </c>
    </row>
    <row r="348" spans="8:8" ht="20.25" customHeight="1">
      <c r="A348" s="3" t="s">
        <v>264</v>
      </c>
      <c r="B348" s="3" t="s">
        <v>296</v>
      </c>
      <c r="C348" s="6">
        <v>343.502703299128</v>
      </c>
      <c r="D348" s="3" t="s">
        <v>63</v>
      </c>
      <c r="E348" s="3" t="s">
        <v>64</v>
      </c>
      <c r="F348" s="3" t="s">
        <v>65</v>
      </c>
      <c r="G348" s="7">
        <f t="shared" si="13"/>
        <v>360.6778384640844</v>
      </c>
    </row>
    <row r="349" spans="8:8" ht="20.25" customHeight="1">
      <c r="A349" s="3" t="s">
        <v>264</v>
      </c>
      <c r="B349" s="3" t="s">
        <v>296</v>
      </c>
      <c r="C349" s="6">
        <v>343.502703299128</v>
      </c>
      <c r="D349" s="3" t="s">
        <v>275</v>
      </c>
      <c r="E349" s="3" t="s">
        <v>273</v>
      </c>
      <c r="F349" s="3" t="s">
        <v>276</v>
      </c>
      <c r="G349" s="7">
        <f t="shared" si="13"/>
        <v>360.6778384640844</v>
      </c>
    </row>
    <row r="350" spans="8:8" ht="20.25" customHeight="1">
      <c r="A350" s="3" t="s">
        <v>264</v>
      </c>
      <c r="B350" s="3" t="s">
        <v>296</v>
      </c>
      <c r="C350" s="6">
        <v>343.502703299128</v>
      </c>
      <c r="D350" s="3" t="s">
        <v>12</v>
      </c>
      <c r="E350" s="3" t="s">
        <v>208</v>
      </c>
      <c r="F350" s="3" t="s">
        <v>209</v>
      </c>
      <c r="G350" s="7">
        <f>C350/4*1.05</f>
        <v>90.1694596160211</v>
      </c>
    </row>
    <row r="351" spans="8:8" ht="20.25" customHeight="1">
      <c r="A351" s="3" t="s">
        <v>264</v>
      </c>
      <c r="B351" s="3" t="s">
        <v>302</v>
      </c>
      <c r="C351" s="6">
        <v>108.411542991755</v>
      </c>
      <c r="D351" s="3" t="s">
        <v>269</v>
      </c>
      <c r="E351" s="3" t="s">
        <v>297</v>
      </c>
      <c r="F351" s="3" t="s">
        <v>298</v>
      </c>
      <c r="G351" s="7">
        <f t="shared" si="14" ref="G351:G357">C351*1.05</f>
        <v>113.83212014134276</v>
      </c>
    </row>
    <row r="352" spans="8:8" ht="20.25" customHeight="1">
      <c r="A352" s="3" t="s">
        <v>264</v>
      </c>
      <c r="B352" s="3" t="s">
        <v>302</v>
      </c>
      <c r="C352" s="6">
        <v>108.411542991755</v>
      </c>
      <c r="D352" s="3" t="s">
        <v>23</v>
      </c>
      <c r="E352" s="3" t="s">
        <v>24</v>
      </c>
      <c r="F352" s="3" t="s">
        <v>25</v>
      </c>
      <c r="G352" s="7">
        <f t="shared" si="14"/>
        <v>113.83212014134276</v>
      </c>
    </row>
    <row r="353" spans="8:8" ht="20.25" customHeight="1">
      <c r="A353" s="3" t="s">
        <v>264</v>
      </c>
      <c r="B353" s="3" t="s">
        <v>302</v>
      </c>
      <c r="C353" s="6">
        <v>108.411542991755</v>
      </c>
      <c r="D353" s="3" t="s">
        <v>69</v>
      </c>
      <c r="E353" s="3" t="s">
        <v>70</v>
      </c>
      <c r="F353" s="3" t="s">
        <v>71</v>
      </c>
      <c r="G353" s="7">
        <f t="shared" si="14"/>
        <v>113.83212014134276</v>
      </c>
    </row>
    <row r="354" spans="8:8" ht="20.25" customHeight="1">
      <c r="A354" s="3" t="s">
        <v>264</v>
      </c>
      <c r="B354" s="3" t="s">
        <v>302</v>
      </c>
      <c r="C354" s="6">
        <v>108.411542991755</v>
      </c>
      <c r="D354" s="3" t="s">
        <v>26</v>
      </c>
      <c r="E354" s="3" t="s">
        <v>27</v>
      </c>
      <c r="F354" s="3" t="s">
        <v>28</v>
      </c>
      <c r="G354" s="7">
        <f t="shared" si="14"/>
        <v>113.83212014134276</v>
      </c>
    </row>
    <row r="355" spans="8:8" ht="20.25" customHeight="1">
      <c r="A355" s="3" t="s">
        <v>264</v>
      </c>
      <c r="B355" s="3" t="s">
        <v>302</v>
      </c>
      <c r="C355" s="6">
        <v>108.411542991755</v>
      </c>
      <c r="D355" s="3" t="s">
        <v>299</v>
      </c>
      <c r="E355" s="3" t="s">
        <v>300</v>
      </c>
      <c r="F355" s="3" t="s">
        <v>301</v>
      </c>
      <c r="G355" s="7">
        <f t="shared" si="14"/>
        <v>113.83212014134276</v>
      </c>
    </row>
    <row r="356" spans="8:8" ht="20.25" customHeight="1">
      <c r="A356" s="3" t="s">
        <v>264</v>
      </c>
      <c r="B356" s="3" t="s">
        <v>302</v>
      </c>
      <c r="C356" s="6">
        <v>108.411542991755</v>
      </c>
      <c r="D356" s="3" t="s">
        <v>63</v>
      </c>
      <c r="E356" s="3" t="s">
        <v>168</v>
      </c>
      <c r="F356" s="3" t="s">
        <v>169</v>
      </c>
      <c r="G356" s="7">
        <f t="shared" si="14"/>
        <v>113.83212014134276</v>
      </c>
    </row>
    <row r="357" spans="8:8" ht="20.25" customHeight="1">
      <c r="A357" s="3" t="s">
        <v>264</v>
      </c>
      <c r="B357" s="3" t="s">
        <v>302</v>
      </c>
      <c r="C357" s="6">
        <v>108.411542991755</v>
      </c>
      <c r="D357" s="3" t="s">
        <v>275</v>
      </c>
      <c r="E357" s="3" t="s">
        <v>273</v>
      </c>
      <c r="F357" s="3" t="s">
        <v>276</v>
      </c>
      <c r="G357" s="7">
        <f t="shared" si="14"/>
        <v>113.83212014134276</v>
      </c>
    </row>
    <row r="358" spans="8:8" ht="20.25" customHeight="1">
      <c r="A358" s="3" t="s">
        <v>264</v>
      </c>
      <c r="B358" s="3" t="s">
        <v>302</v>
      </c>
      <c r="C358" s="6">
        <v>108.411542991755</v>
      </c>
      <c r="D358" s="3" t="s">
        <v>12</v>
      </c>
      <c r="E358" s="3" t="s">
        <v>208</v>
      </c>
      <c r="F358" s="3" t="s">
        <v>209</v>
      </c>
      <c r="G358" s="7">
        <f>C358/4*1.05</f>
        <v>28.45803003533569</v>
      </c>
    </row>
    <row r="359" spans="8:8" ht="20.25" customHeight="1">
      <c r="A359" s="3" t="s">
        <v>264</v>
      </c>
      <c r="B359" s="3" t="s">
        <v>303</v>
      </c>
      <c r="C359" s="6">
        <v>751.795245940221</v>
      </c>
      <c r="D359" s="3" t="s">
        <v>23</v>
      </c>
      <c r="E359" s="3" t="s">
        <v>24</v>
      </c>
      <c r="F359" s="3" t="s">
        <v>25</v>
      </c>
      <c r="G359" s="7">
        <f>C359*1.05</f>
        <v>789.3850082372321</v>
      </c>
    </row>
    <row r="360" spans="8:8" ht="20.25" customHeight="1">
      <c r="A360" s="3" t="s">
        <v>264</v>
      </c>
      <c r="B360" s="3" t="s">
        <v>303</v>
      </c>
      <c r="C360" s="6">
        <v>751.795245940221</v>
      </c>
      <c r="D360" s="3" t="s">
        <v>69</v>
      </c>
      <c r="E360" s="3" t="s">
        <v>70</v>
      </c>
      <c r="F360" s="3" t="s">
        <v>71</v>
      </c>
      <c r="G360" s="7">
        <f>C360*2*1.05</f>
        <v>1578.7700164744642</v>
      </c>
    </row>
    <row r="361" spans="8:8" ht="20.25" customHeight="1">
      <c r="A361" s="3" t="s">
        <v>264</v>
      </c>
      <c r="B361" s="3" t="s">
        <v>303</v>
      </c>
      <c r="C361" s="6">
        <v>751.795245940221</v>
      </c>
      <c r="D361" s="3" t="s">
        <v>26</v>
      </c>
      <c r="E361" s="3" t="s">
        <v>27</v>
      </c>
      <c r="F361" s="3" t="s">
        <v>28</v>
      </c>
      <c r="G361" s="7">
        <f>C361*1.05</f>
        <v>789.3850082372321</v>
      </c>
    </row>
    <row r="362" spans="8:8" ht="20.25" customHeight="1">
      <c r="A362" s="3" t="s">
        <v>264</v>
      </c>
      <c r="B362" s="3" t="s">
        <v>303</v>
      </c>
      <c r="C362" s="6">
        <v>751.795245940221</v>
      </c>
      <c r="D362" s="3" t="s">
        <v>63</v>
      </c>
      <c r="E362" s="3" t="s">
        <v>168</v>
      </c>
      <c r="F362" s="3" t="s">
        <v>169</v>
      </c>
      <c r="G362" s="7">
        <f>C362*1.05</f>
        <v>789.3850082372321</v>
      </c>
    </row>
    <row r="363" spans="8:8" ht="20.25" customHeight="1">
      <c r="A363" s="3" t="s">
        <v>264</v>
      </c>
      <c r="B363" s="3" t="s">
        <v>303</v>
      </c>
      <c r="C363" s="6">
        <v>751.795245940221</v>
      </c>
      <c r="D363" s="3" t="s">
        <v>304</v>
      </c>
      <c r="E363" s="3" t="s">
        <v>305</v>
      </c>
      <c r="F363" s="3" t="s">
        <v>306</v>
      </c>
      <c r="G363" s="7">
        <f>C363*1.05</f>
        <v>789.3850082372321</v>
      </c>
    </row>
    <row r="364" spans="8:8" ht="20.25" customHeight="1">
      <c r="A364" s="3" t="s">
        <v>264</v>
      </c>
      <c r="B364" s="3" t="s">
        <v>303</v>
      </c>
      <c r="C364" s="6">
        <v>751.795245940221</v>
      </c>
      <c r="D364" s="3" t="s">
        <v>307</v>
      </c>
      <c r="E364" s="3" t="s">
        <v>308</v>
      </c>
      <c r="F364" s="3" t="s">
        <v>309</v>
      </c>
      <c r="G364" s="7">
        <f>C364*1.05</f>
        <v>789.3850082372321</v>
      </c>
    </row>
    <row r="365" spans="8:8" ht="20.25" customHeight="1">
      <c r="A365" s="3" t="s">
        <v>264</v>
      </c>
      <c r="B365" s="3" t="s">
        <v>303</v>
      </c>
      <c r="C365" s="6">
        <v>751.795245940221</v>
      </c>
      <c r="D365" s="3" t="s">
        <v>12</v>
      </c>
      <c r="E365" s="3" t="s">
        <v>38</v>
      </c>
      <c r="F365" s="3" t="s">
        <v>39</v>
      </c>
      <c r="G365" s="7">
        <f>C365/8*1.05</f>
        <v>98.67312602965401</v>
      </c>
    </row>
    <row r="366" spans="8:8" ht="20.25" customHeight="1">
      <c r="A366" s="3" t="s">
        <v>264</v>
      </c>
      <c r="B366" s="3" t="s">
        <v>303</v>
      </c>
      <c r="C366" s="6">
        <v>751.795245940221</v>
      </c>
      <c r="D366" s="3" t="s">
        <v>310</v>
      </c>
      <c r="E366" s="3" t="s">
        <v>311</v>
      </c>
      <c r="F366" s="3" t="s">
        <v>312</v>
      </c>
      <c r="G366" s="7">
        <f t="shared" si="15" ref="G366:G372">C366*1.05</f>
        <v>789.3850082372321</v>
      </c>
    </row>
    <row r="367" spans="8:8" ht="20.25" customHeight="1">
      <c r="A367" s="3" t="s">
        <v>264</v>
      </c>
      <c r="B367" s="3" t="s">
        <v>313</v>
      </c>
      <c r="C367" s="6">
        <v>1388.62432273263</v>
      </c>
      <c r="D367" s="3" t="s">
        <v>23</v>
      </c>
      <c r="E367" s="3" t="s">
        <v>24</v>
      </c>
      <c r="F367" s="3" t="s">
        <v>25</v>
      </c>
      <c r="G367" s="7">
        <f t="shared" si="15"/>
        <v>1458.0555388692615</v>
      </c>
    </row>
    <row r="368" spans="8:8" ht="20.25" customHeight="1">
      <c r="A368" s="3" t="s">
        <v>264</v>
      </c>
      <c r="B368" s="3" t="s">
        <v>313</v>
      </c>
      <c r="C368" s="6">
        <v>1388.62432273263</v>
      </c>
      <c r="D368" s="3" t="s">
        <v>69</v>
      </c>
      <c r="E368" s="3" t="s">
        <v>70</v>
      </c>
      <c r="F368" s="3" t="s">
        <v>71</v>
      </c>
      <c r="G368" s="7">
        <f t="shared" si="15"/>
        <v>1458.0555388692615</v>
      </c>
    </row>
    <row r="369" spans="8:8" ht="20.25" customHeight="1">
      <c r="A369" s="3" t="s">
        <v>264</v>
      </c>
      <c r="B369" s="3" t="s">
        <v>313</v>
      </c>
      <c r="C369" s="6">
        <v>1388.62432273263</v>
      </c>
      <c r="D369" s="3" t="s">
        <v>26</v>
      </c>
      <c r="E369" s="3" t="s">
        <v>27</v>
      </c>
      <c r="F369" s="3" t="s">
        <v>28</v>
      </c>
      <c r="G369" s="7">
        <f t="shared" si="15"/>
        <v>1458.0555388692615</v>
      </c>
    </row>
    <row r="370" spans="8:8" ht="20.25" customHeight="1">
      <c r="A370" s="3" t="s">
        <v>264</v>
      </c>
      <c r="B370" s="3" t="s">
        <v>313</v>
      </c>
      <c r="C370" s="6">
        <v>1388.62432273263</v>
      </c>
      <c r="D370" s="3" t="s">
        <v>63</v>
      </c>
      <c r="E370" s="3" t="s">
        <v>168</v>
      </c>
      <c r="F370" s="3" t="s">
        <v>169</v>
      </c>
      <c r="G370" s="7">
        <f t="shared" si="15"/>
        <v>1458.0555388692615</v>
      </c>
    </row>
    <row r="371" spans="8:8" ht="20.25" customHeight="1">
      <c r="A371" s="3" t="s">
        <v>264</v>
      </c>
      <c r="B371" s="3" t="s">
        <v>313</v>
      </c>
      <c r="C371" s="6">
        <v>1388.62432273263</v>
      </c>
      <c r="D371" s="3" t="s">
        <v>304</v>
      </c>
      <c r="E371" s="3" t="s">
        <v>305</v>
      </c>
      <c r="F371" s="3" t="s">
        <v>306</v>
      </c>
      <c r="G371" s="7">
        <f t="shared" si="15"/>
        <v>1458.0555388692615</v>
      </c>
    </row>
    <row r="372" spans="8:8" ht="20.25" customHeight="1">
      <c r="A372" s="3" t="s">
        <v>264</v>
      </c>
      <c r="B372" s="3" t="s">
        <v>313</v>
      </c>
      <c r="C372" s="6">
        <v>1388.62432273263</v>
      </c>
      <c r="D372" s="3" t="s">
        <v>307</v>
      </c>
      <c r="E372" s="3" t="s">
        <v>308</v>
      </c>
      <c r="F372" s="3" t="s">
        <v>309</v>
      </c>
      <c r="G372" s="7">
        <f t="shared" si="15"/>
        <v>1458.0555388692615</v>
      </c>
    </row>
    <row r="373" spans="8:8" ht="20.25" customHeight="1">
      <c r="A373" s="3" t="s">
        <v>264</v>
      </c>
      <c r="B373" s="3" t="s">
        <v>313</v>
      </c>
      <c r="C373" s="6">
        <v>1388.62432273263</v>
      </c>
      <c r="D373" s="3" t="s">
        <v>12</v>
      </c>
      <c r="E373" s="3" t="s">
        <v>13</v>
      </c>
      <c r="F373" s="3" t="s">
        <v>14</v>
      </c>
      <c r="G373" s="7">
        <f>C373/24*1.05</f>
        <v>60.75231411955256</v>
      </c>
    </row>
    <row r="374" spans="8:8" ht="20.25" customHeight="1">
      <c r="A374" s="3" t="s">
        <v>264</v>
      </c>
      <c r="B374" s="3" t="s">
        <v>313</v>
      </c>
      <c r="C374" s="6">
        <v>1388.62432273263</v>
      </c>
      <c r="D374" s="3" t="s">
        <v>314</v>
      </c>
      <c r="E374" s="3" t="s">
        <v>315</v>
      </c>
      <c r="F374" s="3" t="s">
        <v>316</v>
      </c>
      <c r="G374" s="7">
        <f t="shared" si="16" ref="G374:G380">C374*1.05</f>
        <v>1458.0555388692615</v>
      </c>
    </row>
    <row r="375" spans="8:8" ht="20.25" customHeight="1">
      <c r="A375" s="3" t="s">
        <v>264</v>
      </c>
      <c r="B375" s="3" t="s">
        <v>317</v>
      </c>
      <c r="C375" s="6">
        <v>73.4496873894066</v>
      </c>
      <c r="D375" s="3" t="s">
        <v>269</v>
      </c>
      <c r="E375" s="3" t="s">
        <v>297</v>
      </c>
      <c r="F375" s="3" t="s">
        <v>298</v>
      </c>
      <c r="G375" s="7">
        <f t="shared" si="16"/>
        <v>77.12217175887695</v>
      </c>
    </row>
    <row r="376" spans="8:8" ht="20.25" customHeight="1">
      <c r="A376" s="3" t="s">
        <v>264</v>
      </c>
      <c r="B376" s="3" t="s">
        <v>317</v>
      </c>
      <c r="C376" s="6">
        <v>73.4496873894066</v>
      </c>
      <c r="D376" s="3" t="s">
        <v>23</v>
      </c>
      <c r="E376" s="3" t="s">
        <v>24</v>
      </c>
      <c r="F376" s="3" t="s">
        <v>25</v>
      </c>
      <c r="G376" s="7">
        <f t="shared" si="16"/>
        <v>77.12217175887695</v>
      </c>
    </row>
    <row r="377" spans="8:8" ht="20.25" customHeight="1">
      <c r="A377" s="3" t="s">
        <v>264</v>
      </c>
      <c r="B377" s="3" t="s">
        <v>317</v>
      </c>
      <c r="C377" s="6">
        <v>73.4496873894066</v>
      </c>
      <c r="D377" s="3" t="s">
        <v>69</v>
      </c>
      <c r="E377" s="3" t="s">
        <v>70</v>
      </c>
      <c r="F377" s="3" t="s">
        <v>71</v>
      </c>
      <c r="G377" s="7">
        <f t="shared" si="16"/>
        <v>77.12217175887695</v>
      </c>
    </row>
    <row r="378" spans="8:8" ht="20.25" customHeight="1">
      <c r="A378" s="3" t="s">
        <v>264</v>
      </c>
      <c r="B378" s="3" t="s">
        <v>317</v>
      </c>
      <c r="C378" s="6">
        <v>73.4496873894066</v>
      </c>
      <c r="D378" s="3" t="s">
        <v>26</v>
      </c>
      <c r="E378" s="3" t="s">
        <v>27</v>
      </c>
      <c r="F378" s="3" t="s">
        <v>28</v>
      </c>
      <c r="G378" s="7">
        <f t="shared" si="16"/>
        <v>77.12217175887695</v>
      </c>
    </row>
    <row r="379" spans="8:8" ht="20.25" customHeight="1">
      <c r="A379" s="3" t="s">
        <v>264</v>
      </c>
      <c r="B379" s="3" t="s">
        <v>317</v>
      </c>
      <c r="C379" s="6">
        <v>73.4496873894066</v>
      </c>
      <c r="D379" s="3" t="s">
        <v>299</v>
      </c>
      <c r="E379" s="3" t="s">
        <v>300</v>
      </c>
      <c r="F379" s="3" t="s">
        <v>301</v>
      </c>
      <c r="G379" s="7">
        <f t="shared" si="16"/>
        <v>77.12217175887695</v>
      </c>
    </row>
    <row r="380" spans="8:8" ht="20.25" customHeight="1">
      <c r="A380" s="3" t="s">
        <v>264</v>
      </c>
      <c r="B380" s="3" t="s">
        <v>317</v>
      </c>
      <c r="C380" s="6">
        <v>73.4496873894066</v>
      </c>
      <c r="D380" s="3" t="s">
        <v>63</v>
      </c>
      <c r="E380" s="3" t="s">
        <v>64</v>
      </c>
      <c r="F380" s="3" t="s">
        <v>65</v>
      </c>
      <c r="G380" s="7">
        <f t="shared" si="16"/>
        <v>77.12217175887695</v>
      </c>
    </row>
    <row r="381" spans="8:8" ht="20.25" customHeight="1">
      <c r="A381" s="3" t="s">
        <v>264</v>
      </c>
      <c r="B381" s="3" t="s">
        <v>317</v>
      </c>
      <c r="C381" s="6">
        <v>73.4496873894066</v>
      </c>
      <c r="D381" s="3" t="s">
        <v>275</v>
      </c>
      <c r="E381" s="3" t="s">
        <v>273</v>
      </c>
      <c r="F381" s="3" t="s">
        <v>276</v>
      </c>
      <c r="G381" s="7">
        <f t="shared" si="17" ref="G381:G382">C381*1.05</f>
        <v>77.12217175887695</v>
      </c>
    </row>
    <row r="382" spans="8:8" ht="20.25" customHeight="1">
      <c r="A382" s="3" t="s">
        <v>264</v>
      </c>
      <c r="B382" s="3" t="s">
        <v>317</v>
      </c>
      <c r="C382" s="6">
        <v>73.4496873894066</v>
      </c>
      <c r="D382" s="3" t="s">
        <v>318</v>
      </c>
      <c r="E382" s="3" t="s">
        <v>319</v>
      </c>
      <c r="F382" s="3" t="s">
        <v>320</v>
      </c>
      <c r="G382" s="7">
        <f t="shared" si="17"/>
        <v>77.12217175887695</v>
      </c>
    </row>
    <row r="383" spans="8:8" ht="20.25" customHeight="1">
      <c r="A383" s="3" t="s">
        <v>264</v>
      </c>
      <c r="B383" s="3" t="s">
        <v>317</v>
      </c>
      <c r="C383" s="6">
        <v>73.4496873894066</v>
      </c>
      <c r="D383" s="3" t="s">
        <v>12</v>
      </c>
      <c r="E383" s="3" t="s">
        <v>208</v>
      </c>
      <c r="F383" s="3" t="s">
        <v>209</v>
      </c>
      <c r="G383" s="7">
        <f>C383/4*1.05</f>
        <v>19.280542939719236</v>
      </c>
    </row>
    <row r="384" spans="8:8" ht="20.25" customHeight="1">
      <c r="A384" s="3" t="s">
        <v>321</v>
      </c>
      <c r="B384" s="3" t="s">
        <v>322</v>
      </c>
      <c r="C384" s="6">
        <v>8161.8611169321</v>
      </c>
      <c r="D384" s="3" t="s">
        <v>323</v>
      </c>
      <c r="E384" s="3" t="s">
        <v>322</v>
      </c>
      <c r="F384" s="3" t="s">
        <v>324</v>
      </c>
      <c r="G384" s="7">
        <f>C384*1.05</f>
        <v>8569.954172778705</v>
      </c>
    </row>
    <row r="385" spans="8:8" ht="20.25" customHeight="1">
      <c r="A385" s="3" t="s">
        <v>321</v>
      </c>
      <c r="B385" s="3" t="s">
        <v>322</v>
      </c>
      <c r="C385" s="6">
        <v>8161.8611169321</v>
      </c>
      <c r="D385" s="3" t="s">
        <v>23</v>
      </c>
      <c r="E385" s="3" t="s">
        <v>24</v>
      </c>
      <c r="F385" s="3" t="s">
        <v>25</v>
      </c>
      <c r="G385" s="7">
        <f>C385*1.05</f>
        <v>8569.954172778705</v>
      </c>
    </row>
    <row r="386" spans="8:8" ht="20.25" customHeight="1">
      <c r="A386" s="3" t="s">
        <v>321</v>
      </c>
      <c r="B386" s="3" t="s">
        <v>322</v>
      </c>
      <c r="C386" s="6">
        <v>8161.8611169321</v>
      </c>
      <c r="D386" s="3" t="s">
        <v>26</v>
      </c>
      <c r="E386" s="3" t="s">
        <v>27</v>
      </c>
      <c r="F386" s="3" t="s">
        <v>28</v>
      </c>
      <c r="G386" s="7">
        <f>C386*1.05</f>
        <v>8569.954172778705</v>
      </c>
    </row>
    <row r="387" spans="8:8" ht="20.25" customHeight="1">
      <c r="A387" s="3" t="s">
        <v>321</v>
      </c>
      <c r="B387" s="3" t="s">
        <v>322</v>
      </c>
      <c r="C387" s="6">
        <v>8161.8611169321</v>
      </c>
      <c r="D387" s="3" t="s">
        <v>63</v>
      </c>
      <c r="E387" s="3" t="s">
        <v>325</v>
      </c>
      <c r="F387" s="3" t="s">
        <v>326</v>
      </c>
      <c r="G387" s="7">
        <f>C387*1.05</f>
        <v>8569.954172778705</v>
      </c>
    </row>
    <row r="388" spans="8:8" ht="20.25" customHeight="1">
      <c r="A388" s="3" t="s">
        <v>321</v>
      </c>
      <c r="B388" s="3" t="s">
        <v>322</v>
      </c>
      <c r="C388" s="6">
        <v>8161.8611169321</v>
      </c>
      <c r="D388" s="3" t="s">
        <v>12</v>
      </c>
      <c r="E388" s="3" t="s">
        <v>13</v>
      </c>
      <c r="F388" s="3" t="s">
        <v>14</v>
      </c>
      <c r="G388" s="7">
        <f>C388/56*1.05</f>
        <v>153.0348959424769</v>
      </c>
    </row>
    <row r="389" spans="8:8" ht="20.25" customHeight="1">
      <c r="A389" s="3" t="s">
        <v>321</v>
      </c>
      <c r="B389" s="3" t="s">
        <v>8</v>
      </c>
      <c r="C389" s="6">
        <v>197.608917130554</v>
      </c>
      <c r="D389" s="3" t="s">
        <v>9</v>
      </c>
      <c r="E389" s="3" t="s">
        <v>47</v>
      </c>
      <c r="F389" s="3" t="s">
        <v>48</v>
      </c>
      <c r="G389" s="7">
        <f>C389*1.05</f>
        <v>207.4893629870817</v>
      </c>
    </row>
    <row r="390" spans="8:8" ht="20.25" customHeight="1">
      <c r="A390" s="3" t="s">
        <v>321</v>
      </c>
      <c r="B390" s="3" t="s">
        <v>8</v>
      </c>
      <c r="C390" s="6">
        <v>197.608917130554</v>
      </c>
      <c r="D390" s="3" t="s">
        <v>12</v>
      </c>
      <c r="E390" s="3" t="s">
        <v>29</v>
      </c>
      <c r="F390" s="3" t="s">
        <v>30</v>
      </c>
      <c r="G390" s="7">
        <f>C390/10*1.05</f>
        <v>20.74893629870817</v>
      </c>
    </row>
    <row r="391" spans="8:8" ht="20.25" customHeight="1">
      <c r="A391" s="3" t="s">
        <v>327</v>
      </c>
      <c r="B391" s="3" t="s">
        <v>8</v>
      </c>
      <c r="C391" s="6">
        <v>171.002429543246</v>
      </c>
      <c r="D391" s="3" t="s">
        <v>9</v>
      </c>
      <c r="E391" s="3" t="s">
        <v>50</v>
      </c>
      <c r="F391" s="3" t="s">
        <v>51</v>
      </c>
      <c r="G391" s="7">
        <f>C391*1.05</f>
        <v>179.55255102040832</v>
      </c>
    </row>
    <row r="392" spans="8:8" ht="20.25" customHeight="1">
      <c r="A392" s="3" t="s">
        <v>327</v>
      </c>
      <c r="B392" s="3" t="s">
        <v>8</v>
      </c>
      <c r="C392" s="6">
        <v>171.002429543246</v>
      </c>
      <c r="D392" s="3" t="s">
        <v>12</v>
      </c>
      <c r="E392" s="3" t="s">
        <v>208</v>
      </c>
      <c r="F392" s="3" t="s">
        <v>209</v>
      </c>
      <c r="G392" s="7">
        <f>C392/15*1.05</f>
        <v>11.97017006802722</v>
      </c>
    </row>
    <row r="393" spans="8:8" ht="20.25" customHeight="1">
      <c r="A393" s="3" t="s">
        <v>328</v>
      </c>
      <c r="B393" s="3" t="s">
        <v>8</v>
      </c>
      <c r="C393" s="6">
        <v>171.002429543246</v>
      </c>
      <c r="D393" s="3" t="s">
        <v>9</v>
      </c>
      <c r="E393" s="3" t="s">
        <v>50</v>
      </c>
      <c r="F393" s="3" t="s">
        <v>51</v>
      </c>
      <c r="G393" s="7">
        <f>C393*1.05</f>
        <v>179.55255102040832</v>
      </c>
    </row>
    <row r="394" spans="8:8" ht="20.25" customHeight="1">
      <c r="A394" s="3" t="s">
        <v>328</v>
      </c>
      <c r="B394" s="3" t="s">
        <v>8</v>
      </c>
      <c r="C394" s="6">
        <v>171.002429543246</v>
      </c>
      <c r="D394" s="3" t="s">
        <v>12</v>
      </c>
      <c r="E394" s="3" t="s">
        <v>13</v>
      </c>
      <c r="F394" s="3" t="s">
        <v>14</v>
      </c>
      <c r="G394" s="7">
        <f>C394/15*1.05</f>
        <v>11.97017006802722</v>
      </c>
    </row>
    <row r="395" spans="8:8" ht="20.25" customHeight="1">
      <c r="A395" s="3" t="s">
        <v>329</v>
      </c>
      <c r="B395" s="3" t="s">
        <v>193</v>
      </c>
      <c r="C395" s="6">
        <v>654404.970713219</v>
      </c>
      <c r="D395" s="3" t="s">
        <v>9</v>
      </c>
      <c r="E395" s="3" t="s">
        <v>151</v>
      </c>
      <c r="F395" s="3" t="s">
        <v>152</v>
      </c>
      <c r="G395" s="7">
        <f>C395*1.05</f>
        <v>687125.21924888</v>
      </c>
    </row>
    <row r="396" spans="8:8" ht="20.25" customHeight="1">
      <c r="A396" s="3" t="s">
        <v>329</v>
      </c>
      <c r="B396" s="3" t="s">
        <v>193</v>
      </c>
      <c r="C396" s="6">
        <v>654404.970713219</v>
      </c>
      <c r="D396" s="3" t="s">
        <v>12</v>
      </c>
      <c r="E396" s="3" t="s">
        <v>208</v>
      </c>
      <c r="F396" s="3" t="s">
        <v>209</v>
      </c>
      <c r="G396" s="7">
        <f>C396/15*1.05</f>
        <v>45808.34794992533</v>
      </c>
    </row>
    <row r="397" spans="8:8" ht="20.25" customHeight="1">
      <c r="A397" s="3" t="s">
        <v>330</v>
      </c>
      <c r="B397" s="3" t="s">
        <v>331</v>
      </c>
      <c r="C397" s="6">
        <v>11179.8743093923</v>
      </c>
      <c r="D397" s="3" t="s">
        <v>332</v>
      </c>
      <c r="E397" s="3" t="s">
        <v>331</v>
      </c>
      <c r="F397" s="3" t="s">
        <v>333</v>
      </c>
      <c r="G397" s="7">
        <f>C397*1.05</f>
        <v>11738.868024861917</v>
      </c>
    </row>
    <row r="398" spans="8:8" ht="20.25" customHeight="1">
      <c r="A398" s="3" t="s">
        <v>330</v>
      </c>
      <c r="B398" s="3" t="s">
        <v>331</v>
      </c>
      <c r="C398" s="6">
        <v>11179.8743093923</v>
      </c>
      <c r="D398" s="3" t="s">
        <v>23</v>
      </c>
      <c r="E398" s="3" t="s">
        <v>24</v>
      </c>
      <c r="F398" s="3" t="s">
        <v>25</v>
      </c>
      <c r="G398" s="7">
        <f>C398*1.05</f>
        <v>11738.868024861917</v>
      </c>
    </row>
    <row r="399" spans="8:8" ht="20.25" customHeight="1">
      <c r="A399" s="3" t="s">
        <v>330</v>
      </c>
      <c r="B399" s="3" t="s">
        <v>331</v>
      </c>
      <c r="C399" s="6">
        <v>11179.8743093923</v>
      </c>
      <c r="D399" s="3" t="s">
        <v>26</v>
      </c>
      <c r="E399" s="3" t="s">
        <v>27</v>
      </c>
      <c r="F399" s="3" t="s">
        <v>28</v>
      </c>
      <c r="G399" s="7">
        <f>C399*1.05</f>
        <v>11738.868024861917</v>
      </c>
    </row>
    <row r="400" spans="8:8" ht="20.25" customHeight="1">
      <c r="A400" s="3" t="s">
        <v>330</v>
      </c>
      <c r="B400" s="3" t="s">
        <v>331</v>
      </c>
      <c r="C400" s="6">
        <v>11179.8743093923</v>
      </c>
      <c r="D400" s="3" t="s">
        <v>63</v>
      </c>
      <c r="E400" s="3" t="s">
        <v>163</v>
      </c>
      <c r="F400" s="3" t="s">
        <v>164</v>
      </c>
      <c r="G400" s="7">
        <f>C400*1.05</f>
        <v>11738.868024861917</v>
      </c>
    </row>
    <row r="401" spans="8:8" ht="20.25" customHeight="1">
      <c r="A401" s="3" t="s">
        <v>330</v>
      </c>
      <c r="B401" s="3" t="s">
        <v>331</v>
      </c>
      <c r="C401" s="6">
        <v>11179.8743093923</v>
      </c>
      <c r="D401" s="3" t="s">
        <v>12</v>
      </c>
      <c r="E401" s="3" t="s">
        <v>13</v>
      </c>
      <c r="F401" s="3" t="s">
        <v>14</v>
      </c>
      <c r="G401" s="7">
        <f>C401/150*1.05</f>
        <v>78.25912016574611</v>
      </c>
    </row>
    <row r="402" spans="8:8" ht="20.25" customHeight="1">
      <c r="A402" s="3" t="s">
        <v>330</v>
      </c>
      <c r="B402" s="3" t="s">
        <v>202</v>
      </c>
      <c r="C402" s="6">
        <v>625.811953659821</v>
      </c>
      <c r="D402" s="3" t="s">
        <v>334</v>
      </c>
      <c r="E402" s="3" t="s">
        <v>202</v>
      </c>
      <c r="F402" s="3" t="s">
        <v>335</v>
      </c>
      <c r="G402" s="7">
        <f>C402*1.05</f>
        <v>657.1025513428121</v>
      </c>
    </row>
    <row r="403" spans="8:8" ht="20.25" customHeight="1">
      <c r="A403" s="3" t="s">
        <v>330</v>
      </c>
      <c r="B403" s="3" t="s">
        <v>202</v>
      </c>
      <c r="C403" s="6">
        <v>625.811953659821</v>
      </c>
      <c r="D403" s="3" t="s">
        <v>23</v>
      </c>
      <c r="E403" s="3" t="s">
        <v>24</v>
      </c>
      <c r="F403" s="3" t="s">
        <v>25</v>
      </c>
      <c r="G403" s="7">
        <f>C403*1.05</f>
        <v>657.1025513428121</v>
      </c>
    </row>
    <row r="404" spans="8:8" ht="20.25" customHeight="1">
      <c r="A404" s="3" t="s">
        <v>330</v>
      </c>
      <c r="B404" s="3" t="s">
        <v>202</v>
      </c>
      <c r="C404" s="6">
        <v>625.811953659821</v>
      </c>
      <c r="D404" s="3" t="s">
        <v>69</v>
      </c>
      <c r="E404" s="3" t="s">
        <v>70</v>
      </c>
      <c r="F404" s="3" t="s">
        <v>71</v>
      </c>
      <c r="G404" s="7">
        <f>C404*1.05</f>
        <v>657.1025513428121</v>
      </c>
    </row>
    <row r="405" spans="8:8" ht="20.25" customHeight="1">
      <c r="A405" s="3" t="s">
        <v>330</v>
      </c>
      <c r="B405" s="3" t="s">
        <v>202</v>
      </c>
      <c r="C405" s="6">
        <v>625.811953659821</v>
      </c>
      <c r="D405" s="3" t="s">
        <v>72</v>
      </c>
      <c r="E405" s="3" t="s">
        <v>336</v>
      </c>
      <c r="F405" s="3" t="s">
        <v>337</v>
      </c>
      <c r="G405" s="7">
        <f>C405*1.05</f>
        <v>657.1025513428121</v>
      </c>
    </row>
    <row r="406" spans="8:8" ht="20.25" customHeight="1">
      <c r="A406" s="3" t="s">
        <v>330</v>
      </c>
      <c r="B406" s="3" t="s">
        <v>202</v>
      </c>
      <c r="C406" s="6">
        <v>625.811953659821</v>
      </c>
      <c r="D406" s="3" t="s">
        <v>12</v>
      </c>
      <c r="E406" s="3" t="s">
        <v>29</v>
      </c>
      <c r="F406" s="3" t="s">
        <v>30</v>
      </c>
      <c r="G406" s="7">
        <f>C406/56*1.05</f>
        <v>11.733974131121645</v>
      </c>
    </row>
    <row r="407" spans="8:8" ht="20.25" customHeight="1">
      <c r="A407" s="3" t="s">
        <v>338</v>
      </c>
      <c r="B407" s="3" t="s">
        <v>8</v>
      </c>
      <c r="C407" s="6">
        <v>502.037914691943</v>
      </c>
      <c r="D407" s="3" t="s">
        <v>9</v>
      </c>
      <c r="E407" s="3" t="s">
        <v>50</v>
      </c>
      <c r="F407" s="3" t="s">
        <v>51</v>
      </c>
      <c r="G407" s="7">
        <f>C407*1.05</f>
        <v>527.1398104265402</v>
      </c>
    </row>
    <row r="408" spans="8:8" ht="20.25" customHeight="1">
      <c r="A408" s="3" t="s">
        <v>338</v>
      </c>
      <c r="B408" s="3" t="s">
        <v>8</v>
      </c>
      <c r="C408" s="6">
        <v>502.037914691943</v>
      </c>
      <c r="D408" s="3" t="s">
        <v>12</v>
      </c>
      <c r="E408" s="3" t="s">
        <v>29</v>
      </c>
      <c r="F408" s="3" t="s">
        <v>30</v>
      </c>
      <c r="G408" s="7">
        <f>C408/15*1.05</f>
        <v>35.142654028436006</v>
      </c>
    </row>
    <row r="409" spans="8:8" ht="20.25" customHeight="1">
      <c r="A409" s="3" t="s">
        <v>339</v>
      </c>
      <c r="B409" s="3" t="s">
        <v>8</v>
      </c>
      <c r="C409" s="6">
        <v>104.728879130071</v>
      </c>
      <c r="D409" s="3" t="s">
        <v>9</v>
      </c>
      <c r="E409" s="3" t="s">
        <v>50</v>
      </c>
      <c r="F409" s="3" t="s">
        <v>51</v>
      </c>
      <c r="G409" s="7">
        <f>C409*1.05</f>
        <v>109.96532308657454</v>
      </c>
    </row>
    <row r="410" spans="8:8" ht="20.25" customHeight="1">
      <c r="A410" s="3" t="s">
        <v>339</v>
      </c>
      <c r="B410" s="3" t="s">
        <v>8</v>
      </c>
      <c r="C410" s="6">
        <v>104.728879130071</v>
      </c>
      <c r="D410" s="3" t="s">
        <v>12</v>
      </c>
      <c r="E410" s="3" t="s">
        <v>13</v>
      </c>
      <c r="F410" s="3" t="s">
        <v>14</v>
      </c>
      <c r="G410" s="7">
        <f>C410/15*1.05</f>
        <v>7.33102153910497</v>
      </c>
    </row>
    <row r="411" spans="8:8" ht="20.25" customHeight="1">
      <c r="A411" s="3" t="s">
        <v>340</v>
      </c>
      <c r="B411" s="3" t="s">
        <v>8</v>
      </c>
      <c r="C411" s="6">
        <v>104.728879130071</v>
      </c>
      <c r="D411" s="3" t="s">
        <v>9</v>
      </c>
      <c r="E411" s="3" t="s">
        <v>47</v>
      </c>
      <c r="F411" s="3" t="s">
        <v>11</v>
      </c>
      <c r="G411" s="7">
        <f>C411*1.05</f>
        <v>109.96532308657454</v>
      </c>
    </row>
    <row r="412" spans="8:8" ht="20.25" customHeight="1">
      <c r="A412" s="3" t="s">
        <v>340</v>
      </c>
      <c r="B412" s="3" t="s">
        <v>8</v>
      </c>
      <c r="C412" s="6">
        <v>104.728879130071</v>
      </c>
      <c r="D412" s="3" t="s">
        <v>12</v>
      </c>
      <c r="E412" s="3" t="s">
        <v>29</v>
      </c>
      <c r="F412" s="3" t="s">
        <v>30</v>
      </c>
      <c r="G412" s="7">
        <f>C412/6*1.05</f>
        <v>18.327553847762427</v>
      </c>
    </row>
    <row r="413" spans="8:8" ht="20.25" customHeight="1">
      <c r="A413" s="3" t="s">
        <v>341</v>
      </c>
      <c r="B413" s="3" t="s">
        <v>8</v>
      </c>
      <c r="C413" s="6">
        <v>1358.25527230591</v>
      </c>
      <c r="D413" s="3" t="s">
        <v>9</v>
      </c>
      <c r="E413" s="3" t="s">
        <v>50</v>
      </c>
      <c r="F413" s="3" t="s">
        <v>51</v>
      </c>
      <c r="G413" s="7">
        <f>C413*1.05</f>
        <v>1426.1680359212055</v>
      </c>
    </row>
    <row r="414" spans="8:8" ht="20.25" customHeight="1">
      <c r="A414" s="3" t="s">
        <v>341</v>
      </c>
      <c r="B414" s="3" t="s">
        <v>8</v>
      </c>
      <c r="C414" s="6">
        <v>1358.25527230591</v>
      </c>
      <c r="D414" s="3" t="s">
        <v>12</v>
      </c>
      <c r="E414" s="3" t="s">
        <v>13</v>
      </c>
      <c r="F414" s="3" t="s">
        <v>14</v>
      </c>
      <c r="G414" s="7">
        <f>C414/15*1.05</f>
        <v>95.07786906141371</v>
      </c>
    </row>
    <row r="415" spans="8:8" ht="20.25" customHeight="1">
      <c r="A415" s="3" t="s">
        <v>342</v>
      </c>
      <c r="B415" s="3" t="s">
        <v>8</v>
      </c>
      <c r="C415" s="6">
        <v>362.400195907706</v>
      </c>
      <c r="D415" s="3" t="s">
        <v>9</v>
      </c>
      <c r="E415" s="3" t="s">
        <v>50</v>
      </c>
      <c r="F415" s="3" t="s">
        <v>51</v>
      </c>
      <c r="G415" s="7">
        <f>C415*1.05</f>
        <v>380.52020570309134</v>
      </c>
    </row>
    <row r="416" spans="8:8" ht="20.25" customHeight="1">
      <c r="A416" s="3" t="s">
        <v>342</v>
      </c>
      <c r="B416" s="3" t="s">
        <v>8</v>
      </c>
      <c r="C416" s="6">
        <v>362.400195907706</v>
      </c>
      <c r="D416" s="3" t="s">
        <v>12</v>
      </c>
      <c r="E416" s="3" t="s">
        <v>13</v>
      </c>
      <c r="F416" s="3" t="s">
        <v>14</v>
      </c>
      <c r="G416" s="7">
        <f>C416/12*1.05</f>
        <v>31.710017141924276</v>
      </c>
    </row>
    <row r="417" spans="8:8" ht="20.25" customHeight="1">
      <c r="A417" s="3" t="s">
        <v>343</v>
      </c>
      <c r="B417" s="3" t="s">
        <v>8</v>
      </c>
      <c r="C417" s="6">
        <v>164.10350246969</v>
      </c>
      <c r="D417" s="3" t="s">
        <v>9</v>
      </c>
      <c r="E417" s="3" t="s">
        <v>50</v>
      </c>
      <c r="F417" s="3" t="s">
        <v>51</v>
      </c>
      <c r="G417" s="7">
        <f>C417*1.05</f>
        <v>172.3086775931745</v>
      </c>
    </row>
    <row r="418" spans="8:8" ht="20.25" customHeight="1">
      <c r="A418" s="3" t="s">
        <v>343</v>
      </c>
      <c r="B418" s="3" t="s">
        <v>8</v>
      </c>
      <c r="C418" s="6">
        <v>164.10350246969</v>
      </c>
      <c r="D418" s="3" t="s">
        <v>12</v>
      </c>
      <c r="E418" s="3" t="s">
        <v>13</v>
      </c>
      <c r="F418" s="3" t="s">
        <v>14</v>
      </c>
      <c r="G418" s="7">
        <f>C418/12*1.05</f>
        <v>14.359056466097876</v>
      </c>
    </row>
    <row r="419" spans="8:8" ht="20.25" customHeight="1">
      <c r="A419" s="3" t="s">
        <v>344</v>
      </c>
      <c r="B419" s="3" t="s">
        <v>8</v>
      </c>
      <c r="C419" s="6">
        <v>36.1491523455643</v>
      </c>
      <c r="D419" s="3" t="s">
        <v>9</v>
      </c>
      <c r="E419" s="3" t="s">
        <v>50</v>
      </c>
      <c r="F419" s="3" t="s">
        <v>51</v>
      </c>
      <c r="G419" s="7">
        <f>C419*1.05</f>
        <v>37.95660996284252</v>
      </c>
    </row>
    <row r="420" spans="8:8" ht="20.25" customHeight="1">
      <c r="A420" s="3" t="s">
        <v>344</v>
      </c>
      <c r="B420" s="3" t="s">
        <v>8</v>
      </c>
      <c r="C420" s="6">
        <v>36.1491523455643</v>
      </c>
      <c r="D420" s="3" t="s">
        <v>12</v>
      </c>
      <c r="E420" s="3" t="s">
        <v>13</v>
      </c>
      <c r="F420" s="3" t="s">
        <v>14</v>
      </c>
      <c r="G420" s="7">
        <f>C420/15*1.05</f>
        <v>2.5304406641895016</v>
      </c>
    </row>
    <row r="421" spans="8:8" ht="20.25" customHeight="1">
      <c r="A421" s="3" t="s">
        <v>344</v>
      </c>
      <c r="B421" s="3" t="s">
        <v>193</v>
      </c>
      <c r="C421" s="6">
        <v>36.1491523455643</v>
      </c>
      <c r="D421" s="3" t="s">
        <v>82</v>
      </c>
      <c r="E421" s="3" t="s">
        <v>83</v>
      </c>
      <c r="F421" s="3" t="s">
        <v>84</v>
      </c>
      <c r="G421" s="7">
        <f>C421/30</f>
        <v>1.2049717448521435</v>
      </c>
    </row>
    <row r="422" spans="8:8" ht="20.25" customHeight="1">
      <c r="A422" s="8" t="s">
        <v>345</v>
      </c>
      <c r="B422" s="8" t="s">
        <v>8</v>
      </c>
      <c r="C422" s="6">
        <v>254.360536579601</v>
      </c>
      <c r="D422" s="3" t="s">
        <v>9</v>
      </c>
      <c r="E422" s="3" t="s">
        <v>50</v>
      </c>
      <c r="F422" s="3" t="s">
        <v>51</v>
      </c>
      <c r="G422" s="7">
        <f>C422*1.05</f>
        <v>267.07856340858103</v>
      </c>
    </row>
    <row r="423" spans="8:8" ht="20.25" customHeight="1">
      <c r="A423" s="8" t="s">
        <v>345</v>
      </c>
      <c r="B423" s="8" t="s">
        <v>8</v>
      </c>
      <c r="C423" s="6">
        <v>254.360536579601</v>
      </c>
      <c r="D423" s="3" t="s">
        <v>12</v>
      </c>
      <c r="E423" s="3" t="s">
        <v>13</v>
      </c>
      <c r="F423" s="3" t="s">
        <v>14</v>
      </c>
      <c r="G423" s="7">
        <f>C423/15*1.05</f>
        <v>17.80523756057207</v>
      </c>
    </row>
    <row r="424" spans="8:8" ht="20.25" customHeight="1">
      <c r="A424" s="3" t="s">
        <v>346</v>
      </c>
      <c r="B424" s="3" t="s">
        <v>8</v>
      </c>
      <c r="C424" s="6">
        <v>208.54742068021</v>
      </c>
      <c r="D424" s="3" t="s">
        <v>9</v>
      </c>
      <c r="E424" s="3" t="s">
        <v>50</v>
      </c>
      <c r="F424" s="3" t="s">
        <v>51</v>
      </c>
      <c r="G424" s="7">
        <f>C424*1.05</f>
        <v>218.97479171422052</v>
      </c>
    </row>
    <row r="425" spans="8:8" ht="20.25" customHeight="1">
      <c r="A425" s="3" t="s">
        <v>346</v>
      </c>
      <c r="B425" s="3" t="s">
        <v>8</v>
      </c>
      <c r="C425" s="6">
        <v>208.54742068021</v>
      </c>
      <c r="D425" s="3" t="s">
        <v>12</v>
      </c>
      <c r="E425" s="3" t="s">
        <v>13</v>
      </c>
      <c r="F425" s="3" t="s">
        <v>14</v>
      </c>
      <c r="G425" s="7">
        <f>C425/15*1.05</f>
        <v>14.598319447614701</v>
      </c>
    </row>
    <row r="426" spans="8:8" ht="20.25" customHeight="1">
      <c r="A426" s="3" t="s">
        <v>347</v>
      </c>
      <c r="B426" s="3" t="s">
        <v>8</v>
      </c>
      <c r="C426" s="6">
        <v>130.998892257463</v>
      </c>
      <c r="D426" s="3" t="s">
        <v>9</v>
      </c>
      <c r="E426" s="3" t="s">
        <v>151</v>
      </c>
      <c r="F426" s="3" t="s">
        <v>152</v>
      </c>
      <c r="G426" s="7">
        <f>C426*1.05</f>
        <v>137.54883687033617</v>
      </c>
    </row>
    <row r="427" spans="8:8" ht="20.25" customHeight="1">
      <c r="A427" s="3" t="s">
        <v>347</v>
      </c>
      <c r="B427" s="3" t="s">
        <v>8</v>
      </c>
      <c r="C427" s="6">
        <v>130.998892257463</v>
      </c>
      <c r="D427" s="3" t="s">
        <v>12</v>
      </c>
      <c r="E427" s="3" t="s">
        <v>13</v>
      </c>
      <c r="F427" s="3" t="s">
        <v>14</v>
      </c>
      <c r="G427" s="7">
        <f>C427/15*1.05</f>
        <v>9.16992245802241</v>
      </c>
    </row>
    <row r="428" spans="8:8" ht="20.25" customHeight="1">
      <c r="A428" s="3" t="s">
        <v>348</v>
      </c>
      <c r="B428" s="3" t="s">
        <v>8</v>
      </c>
      <c r="C428" s="6">
        <v>416.550023402762</v>
      </c>
      <c r="D428" s="3" t="s">
        <v>9</v>
      </c>
      <c r="E428" s="3" t="s">
        <v>50</v>
      </c>
      <c r="F428" s="3" t="s">
        <v>51</v>
      </c>
      <c r="G428" s="7">
        <f>C428*1.05</f>
        <v>437.37752457290014</v>
      </c>
    </row>
    <row r="429" spans="8:8" ht="20.25" customHeight="1">
      <c r="A429" s="3" t="s">
        <v>348</v>
      </c>
      <c r="B429" s="3" t="s">
        <v>8</v>
      </c>
      <c r="C429" s="6">
        <v>416.550023402762</v>
      </c>
      <c r="D429" s="3" t="s">
        <v>12</v>
      </c>
      <c r="E429" s="3" t="s">
        <v>29</v>
      </c>
      <c r="F429" s="3" t="s">
        <v>30</v>
      </c>
      <c r="G429" s="7">
        <f>C429/15*1.05</f>
        <v>29.158501638193343</v>
      </c>
    </row>
    <row r="430" spans="8:8" ht="20.25" customHeight="1">
      <c r="A430" s="3" t="s">
        <v>349</v>
      </c>
      <c r="B430" s="3" t="s">
        <v>8</v>
      </c>
      <c r="C430" s="6">
        <v>73.4763704097924</v>
      </c>
      <c r="D430" s="3" t="s">
        <v>9</v>
      </c>
      <c r="E430" s="3" t="s">
        <v>50</v>
      </c>
      <c r="F430" s="3" t="s">
        <v>51</v>
      </c>
      <c r="G430" s="7">
        <f>C430*1.05</f>
        <v>77.15018893028201</v>
      </c>
    </row>
    <row r="431" spans="8:8" ht="20.25" customHeight="1">
      <c r="A431" s="3" t="s">
        <v>349</v>
      </c>
      <c r="B431" s="3" t="s">
        <v>8</v>
      </c>
      <c r="C431" s="6">
        <v>73.4763704097924</v>
      </c>
      <c r="D431" s="3" t="s">
        <v>12</v>
      </c>
      <c r="E431" s="3" t="s">
        <v>13</v>
      </c>
      <c r="F431" s="3" t="s">
        <v>14</v>
      </c>
      <c r="G431" s="7">
        <f>C431/15*1.05</f>
        <v>5.143345928685468</v>
      </c>
    </row>
    <row r="432" spans="8:8" ht="20.25" customHeight="1">
      <c r="A432" s="3" t="s">
        <v>349</v>
      </c>
      <c r="B432" s="3" t="s">
        <v>8</v>
      </c>
      <c r="C432" s="6">
        <v>73.4763704097924</v>
      </c>
      <c r="D432" s="3" t="s">
        <v>76</v>
      </c>
      <c r="E432" s="3" t="s">
        <v>93</v>
      </c>
      <c r="F432" s="3" t="s">
        <v>94</v>
      </c>
      <c r="G432" s="7">
        <f t="shared" si="18" ref="G432:G434">C432*1.05</f>
        <v>77.15018893028201</v>
      </c>
    </row>
    <row r="433" spans="8:8" ht="20.25" customHeight="1">
      <c r="A433" s="3" t="s">
        <v>349</v>
      </c>
      <c r="B433" s="3" t="s">
        <v>8</v>
      </c>
      <c r="C433" s="6">
        <v>73.4763704097924</v>
      </c>
      <c r="D433" s="3" t="str">
        <f>D432</f>
        <v>自封袋</v>
      </c>
      <c r="E433" s="3" t="s">
        <v>77</v>
      </c>
      <c r="F433" s="3" t="s">
        <v>78</v>
      </c>
      <c r="G433" s="7">
        <f t="shared" si="18"/>
        <v>77.15018893028201</v>
      </c>
    </row>
    <row r="434" spans="8:8" ht="20.25" customHeight="1">
      <c r="A434" s="3" t="s">
        <v>350</v>
      </c>
      <c r="B434" s="3" t="s">
        <v>8</v>
      </c>
      <c r="C434" s="6">
        <v>1104.03983833718</v>
      </c>
      <c r="D434" s="3" t="s">
        <v>9</v>
      </c>
      <c r="E434" s="3" t="s">
        <v>151</v>
      </c>
      <c r="F434" s="3" t="s">
        <v>152</v>
      </c>
      <c r="G434" s="7">
        <f t="shared" si="18"/>
        <v>1159.241830254039</v>
      </c>
    </row>
    <row r="435" spans="8:8" ht="20.25" customHeight="1">
      <c r="A435" s="3" t="s">
        <v>350</v>
      </c>
      <c r="B435" s="3" t="s">
        <v>8</v>
      </c>
      <c r="C435" s="6">
        <v>1104.03983833718</v>
      </c>
      <c r="D435" s="3" t="s">
        <v>12</v>
      </c>
      <c r="E435" s="3" t="s">
        <v>13</v>
      </c>
      <c r="F435" s="3" t="s">
        <v>14</v>
      </c>
      <c r="G435" s="7">
        <f>C435/15*1.05</f>
        <v>77.2827886836026</v>
      </c>
    </row>
    <row r="436" spans="8:8" ht="20.25" customHeight="1">
      <c r="A436" s="3" t="s">
        <v>350</v>
      </c>
      <c r="B436" s="3" t="s">
        <v>102</v>
      </c>
      <c r="C436" s="6">
        <v>102631.966925065</v>
      </c>
      <c r="D436" s="3" t="s">
        <v>23</v>
      </c>
      <c r="E436" s="3" t="s">
        <v>24</v>
      </c>
      <c r="F436" s="3" t="s">
        <v>25</v>
      </c>
      <c r="G436" s="7">
        <f>C436*1.05</f>
        <v>107763.56527131826</v>
      </c>
    </row>
    <row r="437" spans="8:8" ht="20.25" customHeight="1">
      <c r="A437" s="3" t="s">
        <v>350</v>
      </c>
      <c r="B437" s="3" t="s">
        <v>102</v>
      </c>
      <c r="C437" s="6">
        <v>102631.966925065</v>
      </c>
      <c r="D437" s="3" t="s">
        <v>351</v>
      </c>
      <c r="E437" s="3" t="s">
        <v>102</v>
      </c>
      <c r="F437" s="3" t="s">
        <v>352</v>
      </c>
      <c r="G437" s="7">
        <f>C437*1.05</f>
        <v>107763.56527131826</v>
      </c>
    </row>
    <row r="438" spans="8:8" ht="20.25" customHeight="1">
      <c r="A438" s="3" t="s">
        <v>350</v>
      </c>
      <c r="B438" s="3" t="s">
        <v>102</v>
      </c>
      <c r="C438" s="6">
        <v>102631.966925065</v>
      </c>
      <c r="D438" s="3" t="s">
        <v>69</v>
      </c>
      <c r="E438" s="3" t="s">
        <v>70</v>
      </c>
      <c r="F438" s="3" t="s">
        <v>71</v>
      </c>
      <c r="G438" s="7">
        <f>C438*1.05</f>
        <v>107763.56527131826</v>
      </c>
    </row>
    <row r="439" spans="8:8" ht="20.25" customHeight="1">
      <c r="A439" s="3" t="s">
        <v>350</v>
      </c>
      <c r="B439" s="3" t="s">
        <v>102</v>
      </c>
      <c r="C439" s="6">
        <v>102631.966925065</v>
      </c>
      <c r="D439" s="3" t="s">
        <v>26</v>
      </c>
      <c r="E439" s="3" t="s">
        <v>27</v>
      </c>
      <c r="F439" s="3" t="s">
        <v>28</v>
      </c>
      <c r="G439" s="7">
        <f>C439*1.05</f>
        <v>107763.56527131826</v>
      </c>
    </row>
    <row r="440" spans="8:8" ht="20.25" customHeight="1">
      <c r="A440" s="3" t="s">
        <v>350</v>
      </c>
      <c r="B440" s="3" t="s">
        <v>102</v>
      </c>
      <c r="C440" s="6">
        <v>102631.966925065</v>
      </c>
      <c r="D440" s="3" t="s">
        <v>72</v>
      </c>
      <c r="E440" s="3" t="s">
        <v>222</v>
      </c>
      <c r="F440" s="3" t="s">
        <v>223</v>
      </c>
      <c r="G440" s="7">
        <f>C440*1.05</f>
        <v>107763.56527131826</v>
      </c>
    </row>
    <row r="441" spans="8:8" ht="20.25" customHeight="1">
      <c r="A441" s="3" t="s">
        <v>350</v>
      </c>
      <c r="B441" s="3" t="s">
        <v>102</v>
      </c>
      <c r="C441" s="6">
        <v>102631.966925065</v>
      </c>
      <c r="D441" s="3" t="s">
        <v>12</v>
      </c>
      <c r="E441" s="3" t="s">
        <v>13</v>
      </c>
      <c r="F441" s="3" t="s">
        <v>14</v>
      </c>
      <c r="G441" s="7">
        <f>C441/56*1.05</f>
        <v>1924.3493798449688</v>
      </c>
    </row>
    <row r="442" spans="8:8" ht="20.25" customHeight="1">
      <c r="A442" s="3" t="s">
        <v>353</v>
      </c>
      <c r="B442" s="3" t="s">
        <v>66</v>
      </c>
      <c r="C442" s="6">
        <v>1784.78425541466</v>
      </c>
      <c r="D442" s="3" t="s">
        <v>23</v>
      </c>
      <c r="E442" s="3" t="s">
        <v>24</v>
      </c>
      <c r="F442" s="3" t="s">
        <v>25</v>
      </c>
      <c r="G442" s="7">
        <f>C442*1.05</f>
        <v>1874.023468185393</v>
      </c>
    </row>
    <row r="443" spans="8:8" ht="20.25" customHeight="1">
      <c r="A443" s="3" t="s">
        <v>353</v>
      </c>
      <c r="B443" s="3" t="s">
        <v>66</v>
      </c>
      <c r="C443" s="6">
        <v>1784.78425541466</v>
      </c>
      <c r="D443" s="3" t="s">
        <v>354</v>
      </c>
      <c r="E443" s="3" t="s">
        <v>66</v>
      </c>
      <c r="F443" s="3" t="s">
        <v>355</v>
      </c>
      <c r="G443" s="7">
        <f>C443*1.05</f>
        <v>1874.023468185393</v>
      </c>
    </row>
    <row r="444" spans="8:8" ht="20.25" customHeight="1">
      <c r="A444" s="3" t="s">
        <v>353</v>
      </c>
      <c r="B444" s="3" t="s">
        <v>66</v>
      </c>
      <c r="C444" s="6">
        <v>1784.78425541466</v>
      </c>
      <c r="D444" s="3" t="s">
        <v>356</v>
      </c>
      <c r="E444" s="3" t="s">
        <v>66</v>
      </c>
      <c r="F444" s="3" t="s">
        <v>357</v>
      </c>
      <c r="G444" s="7">
        <f t="shared" si="19" ref="G444">C444*1.05</f>
        <v>1874.023468185393</v>
      </c>
    </row>
    <row r="445" spans="8:8" ht="20.25" customHeight="1">
      <c r="A445" s="3" t="s">
        <v>353</v>
      </c>
      <c r="B445" s="3" t="s">
        <v>66</v>
      </c>
      <c r="C445" s="6">
        <v>1784.78425541466</v>
      </c>
      <c r="D445" s="3" t="s">
        <v>358</v>
      </c>
      <c r="E445" s="3" t="s">
        <v>359</v>
      </c>
      <c r="F445" s="3" t="s">
        <v>360</v>
      </c>
      <c r="G445" s="7">
        <f>C445*1.01</f>
        <v>1802.6320979688066</v>
      </c>
    </row>
    <row r="446" spans="8:8" ht="20.25" customHeight="1">
      <c r="A446" s="3" t="s">
        <v>353</v>
      </c>
      <c r="B446" s="3" t="s">
        <v>66</v>
      </c>
      <c r="C446" s="6">
        <v>1784.78425541466</v>
      </c>
      <c r="D446" s="3" t="s">
        <v>12</v>
      </c>
      <c r="E446" s="3" t="s">
        <v>29</v>
      </c>
      <c r="F446" s="3" t="s">
        <v>30</v>
      </c>
      <c r="G446" s="7">
        <f>C446/84*1.05</f>
        <v>22.30980319268325</v>
      </c>
    </row>
    <row r="447" spans="8:8" ht="20.25" customHeight="1">
      <c r="A447" s="3" t="s">
        <v>361</v>
      </c>
      <c r="B447" s="3" t="s">
        <v>8</v>
      </c>
      <c r="C447" s="6">
        <v>543.952689772486</v>
      </c>
      <c r="D447" s="3" t="s">
        <v>9</v>
      </c>
      <c r="E447" s="3" t="s">
        <v>50</v>
      </c>
      <c r="F447" s="3" t="s">
        <v>51</v>
      </c>
      <c r="G447" s="7">
        <f>C447*1.05</f>
        <v>571.1503242611103</v>
      </c>
    </row>
    <row r="448" spans="8:8" ht="20.25" customHeight="1">
      <c r="A448" s="3" t="s">
        <v>361</v>
      </c>
      <c r="B448" s="3" t="s">
        <v>8</v>
      </c>
      <c r="C448" s="6">
        <v>543.952689772486</v>
      </c>
      <c r="D448" s="3" t="s">
        <v>12</v>
      </c>
      <c r="E448" s="3" t="s">
        <v>13</v>
      </c>
      <c r="F448" s="3" t="s">
        <v>14</v>
      </c>
      <c r="G448" s="7">
        <f>C448/15*1.05</f>
        <v>38.07668828407402</v>
      </c>
    </row>
    <row r="449" spans="8:8" ht="20.25" customHeight="1">
      <c r="A449" s="3" t="s">
        <v>362</v>
      </c>
      <c r="B449" s="3" t="s">
        <v>8</v>
      </c>
      <c r="C449" s="6">
        <v>222.944204241301</v>
      </c>
      <c r="D449" s="3" t="s">
        <v>9</v>
      </c>
      <c r="E449" s="3" t="s">
        <v>151</v>
      </c>
      <c r="F449" s="3" t="s">
        <v>152</v>
      </c>
      <c r="G449" s="7">
        <f>C449*1.05</f>
        <v>234.09141445336607</v>
      </c>
    </row>
    <row r="450" spans="8:8" ht="20.25" customHeight="1">
      <c r="A450" s="3" t="s">
        <v>362</v>
      </c>
      <c r="B450" s="3" t="s">
        <v>8</v>
      </c>
      <c r="C450" s="6">
        <v>222.944204241301</v>
      </c>
      <c r="D450" s="3" t="s">
        <v>12</v>
      </c>
      <c r="E450" s="3" t="s">
        <v>13</v>
      </c>
      <c r="F450" s="3" t="s">
        <v>14</v>
      </c>
      <c r="G450" s="7">
        <f>C450/15*1.05</f>
        <v>15.60609429689107</v>
      </c>
    </row>
    <row r="451" spans="8:8" ht="20.25" customHeight="1">
      <c r="A451" s="3" t="s">
        <v>363</v>
      </c>
      <c r="B451" s="3" t="s">
        <v>8</v>
      </c>
      <c r="C451" s="6">
        <v>150.036102765979</v>
      </c>
      <c r="D451" s="3" t="s">
        <v>9</v>
      </c>
      <c r="E451" s="3" t="s">
        <v>50</v>
      </c>
      <c r="F451" s="3" t="s">
        <v>51</v>
      </c>
      <c r="G451" s="7">
        <f>C451*1.05</f>
        <v>157.53790790427794</v>
      </c>
    </row>
    <row r="452" spans="8:8" ht="20.25" customHeight="1">
      <c r="A452" s="3" t="s">
        <v>363</v>
      </c>
      <c r="B452" s="3" t="s">
        <v>8</v>
      </c>
      <c r="C452" s="6">
        <v>150.036102765979</v>
      </c>
      <c r="D452" s="3" t="s">
        <v>12</v>
      </c>
      <c r="E452" s="3" t="s">
        <v>13</v>
      </c>
      <c r="F452" s="3" t="s">
        <v>14</v>
      </c>
      <c r="G452" s="7">
        <f>C452/15*1.05</f>
        <v>10.50252719361853</v>
      </c>
    </row>
    <row r="453" spans="8:8" ht="20.25" customHeight="1">
      <c r="A453" s="3" t="s">
        <v>364</v>
      </c>
      <c r="B453" s="3" t="s">
        <v>60</v>
      </c>
      <c r="C453" s="6">
        <v>4336.67020841847</v>
      </c>
      <c r="D453" s="3" t="s">
        <v>23</v>
      </c>
      <c r="E453" s="3" t="s">
        <v>24</v>
      </c>
      <c r="F453" s="3" t="s">
        <v>25</v>
      </c>
      <c r="G453" s="7">
        <f>C453*1.05</f>
        <v>4553.5037188393935</v>
      </c>
    </row>
    <row r="454" spans="8:8" ht="20.25" customHeight="1">
      <c r="A454" s="3" t="s">
        <v>364</v>
      </c>
      <c r="B454" s="3" t="s">
        <v>60</v>
      </c>
      <c r="C454" s="6">
        <v>4336.67020841847</v>
      </c>
      <c r="D454" s="3" t="s">
        <v>365</v>
      </c>
      <c r="E454" s="3" t="s">
        <v>60</v>
      </c>
      <c r="F454" s="3" t="s">
        <v>366</v>
      </c>
      <c r="G454" s="7">
        <f>C454*1.05</f>
        <v>4553.5037188393935</v>
      </c>
    </row>
    <row r="455" spans="8:8" ht="20.25" customHeight="1">
      <c r="A455" s="3" t="s">
        <v>364</v>
      </c>
      <c r="B455" s="3" t="s">
        <v>60</v>
      </c>
      <c r="C455" s="6">
        <v>4336.67020841847</v>
      </c>
      <c r="D455" s="3" t="s">
        <v>26</v>
      </c>
      <c r="E455" s="3" t="s">
        <v>27</v>
      </c>
      <c r="F455" s="3" t="s">
        <v>28</v>
      </c>
      <c r="G455" s="7">
        <f>C455*1.05</f>
        <v>4553.5037188393935</v>
      </c>
    </row>
    <row r="456" spans="8:8" ht="20.25" customHeight="1">
      <c r="A456" s="3" t="s">
        <v>364</v>
      </c>
      <c r="B456" s="3" t="s">
        <v>60</v>
      </c>
      <c r="C456" s="6">
        <v>4336.67020841847</v>
      </c>
      <c r="D456" s="3" t="s">
        <v>63</v>
      </c>
      <c r="E456" s="3" t="s">
        <v>64</v>
      </c>
      <c r="F456" s="3" t="s">
        <v>65</v>
      </c>
      <c r="G456" s="7">
        <f>C456*1.05</f>
        <v>4553.5037188393935</v>
      </c>
    </row>
    <row r="457" spans="8:8" ht="20.25" customHeight="1">
      <c r="A457" s="3" t="s">
        <v>364</v>
      </c>
      <c r="B457" s="3" t="s">
        <v>60</v>
      </c>
      <c r="C457" s="6">
        <v>4336.67020841847</v>
      </c>
      <c r="D457" s="3" t="s">
        <v>12</v>
      </c>
      <c r="E457" s="3" t="s">
        <v>208</v>
      </c>
      <c r="F457" s="3" t="s">
        <v>209</v>
      </c>
      <c r="G457" s="7">
        <f>C457/50*1.05</f>
        <v>91.07007437678787</v>
      </c>
    </row>
    <row r="458" spans="8:8" ht="20.25" customHeight="1">
      <c r="A458" s="3" t="s">
        <v>364</v>
      </c>
      <c r="B458" s="3" t="s">
        <v>141</v>
      </c>
      <c r="C458" s="6">
        <v>73768.8882556483</v>
      </c>
      <c r="D458" s="3" t="s">
        <v>23</v>
      </c>
      <c r="E458" s="3" t="s">
        <v>24</v>
      </c>
      <c r="F458" s="3" t="s">
        <v>25</v>
      </c>
      <c r="G458" s="7">
        <f>C458*1.05</f>
        <v>77457.33266843072</v>
      </c>
    </row>
    <row r="459" spans="8:8" ht="20.25" customHeight="1">
      <c r="A459" s="3" t="s">
        <v>364</v>
      </c>
      <c r="B459" s="3" t="s">
        <v>141</v>
      </c>
      <c r="C459" s="6">
        <v>73768.8882556483</v>
      </c>
      <c r="D459" s="3" t="s">
        <v>367</v>
      </c>
      <c r="E459" s="3" t="s">
        <v>141</v>
      </c>
      <c r="F459" s="3" t="s">
        <v>368</v>
      </c>
      <c r="G459" s="7">
        <f>C459*1.05</f>
        <v>77457.33266843072</v>
      </c>
    </row>
    <row r="460" spans="8:8" ht="20.25" customHeight="1">
      <c r="A460" s="3" t="s">
        <v>364</v>
      </c>
      <c r="B460" s="3" t="s">
        <v>141</v>
      </c>
      <c r="C460" s="6">
        <v>73768.8882556483</v>
      </c>
      <c r="D460" s="3" t="s">
        <v>69</v>
      </c>
      <c r="E460" s="3" t="s">
        <v>70</v>
      </c>
      <c r="F460" s="3" t="s">
        <v>71</v>
      </c>
      <c r="G460" s="7">
        <f>C460*1.05</f>
        <v>77457.33266843072</v>
      </c>
    </row>
    <row r="461" spans="8:8" ht="20.25" customHeight="1">
      <c r="A461" s="3" t="s">
        <v>364</v>
      </c>
      <c r="B461" s="3" t="s">
        <v>141</v>
      </c>
      <c r="C461" s="6">
        <v>73768.8882556483</v>
      </c>
      <c r="D461" s="3" t="s">
        <v>26</v>
      </c>
      <c r="E461" s="3" t="s">
        <v>27</v>
      </c>
      <c r="F461" s="3" t="s">
        <v>28</v>
      </c>
      <c r="G461" s="7">
        <f>C461*1.05</f>
        <v>77457.33266843072</v>
      </c>
    </row>
    <row r="462" spans="8:8" ht="20.25" customHeight="1">
      <c r="A462" s="3" t="s">
        <v>364</v>
      </c>
      <c r="B462" s="3" t="s">
        <v>141</v>
      </c>
      <c r="C462" s="6">
        <v>73768.8882556483</v>
      </c>
      <c r="D462" s="3" t="s">
        <v>369</v>
      </c>
      <c r="E462" s="3" t="s">
        <v>370</v>
      </c>
      <c r="F462" s="3" t="s">
        <v>371</v>
      </c>
      <c r="G462" s="7">
        <f t="shared" si="20" ref="G462:G463">C462*1.05</f>
        <v>77457.33266843072</v>
      </c>
    </row>
    <row r="463" spans="8:8" ht="20.25" customHeight="1">
      <c r="A463" s="3" t="s">
        <v>364</v>
      </c>
      <c r="B463" s="3" t="s">
        <v>141</v>
      </c>
      <c r="C463" s="6">
        <v>73768.8882556483</v>
      </c>
      <c r="D463" s="3" t="s">
        <v>72</v>
      </c>
      <c r="E463" s="3" t="s">
        <v>222</v>
      </c>
      <c r="F463" s="3" t="s">
        <v>223</v>
      </c>
      <c r="G463" s="7">
        <f t="shared" si="20"/>
        <v>77457.33266843072</v>
      </c>
    </row>
    <row r="464" spans="8:8" ht="20.25" customHeight="1">
      <c r="A464" s="3" t="s">
        <v>364</v>
      </c>
      <c r="B464" s="3" t="s">
        <v>141</v>
      </c>
      <c r="C464" s="6">
        <v>73768.8882556483</v>
      </c>
      <c r="D464" s="3" t="s">
        <v>12</v>
      </c>
      <c r="E464" s="3" t="s">
        <v>13</v>
      </c>
      <c r="F464" s="3" t="s">
        <v>14</v>
      </c>
      <c r="G464" s="7">
        <f>C464/56*1.05</f>
        <v>1383.1666547934055</v>
      </c>
    </row>
    <row r="465" spans="8:8" ht="20.25" customHeight="1">
      <c r="A465" s="3" t="s">
        <v>364</v>
      </c>
      <c r="B465" s="3" t="s">
        <v>8</v>
      </c>
      <c r="C465" s="6">
        <v>1613.32785618626</v>
      </c>
      <c r="D465" s="3" t="s">
        <v>9</v>
      </c>
      <c r="E465" s="3" t="s">
        <v>50</v>
      </c>
      <c r="F465" s="3" t="s">
        <v>51</v>
      </c>
      <c r="G465" s="7">
        <f>C465*1.05</f>
        <v>1693.9942489955731</v>
      </c>
    </row>
    <row r="466" spans="8:8" ht="20.25" customHeight="1">
      <c r="A466" s="3" t="s">
        <v>364</v>
      </c>
      <c r="B466" s="3" t="s">
        <v>8</v>
      </c>
      <c r="C466" s="6">
        <v>1613.32785618626</v>
      </c>
      <c r="D466" s="3" t="s">
        <v>12</v>
      </c>
      <c r="E466" s="3" t="s">
        <v>13</v>
      </c>
      <c r="F466" s="3" t="s">
        <v>14</v>
      </c>
      <c r="G466" s="7">
        <f>C466/15*1.05</f>
        <v>112.9329499330382</v>
      </c>
    </row>
    <row r="467" spans="8:8" ht="20.25" customHeight="1">
      <c r="A467" s="3" t="s">
        <v>372</v>
      </c>
      <c r="B467" s="3" t="s">
        <v>8</v>
      </c>
      <c r="C467" s="6">
        <v>917.615407554672</v>
      </c>
      <c r="D467" s="3" t="s">
        <v>9</v>
      </c>
      <c r="E467" s="3" t="s">
        <v>50</v>
      </c>
      <c r="F467" s="3" t="s">
        <v>51</v>
      </c>
      <c r="G467" s="7">
        <f>C467*1.05</f>
        <v>963.4961779324055</v>
      </c>
    </row>
    <row r="468" spans="8:8" ht="20.25" customHeight="1">
      <c r="A468" s="3" t="s">
        <v>372</v>
      </c>
      <c r="B468" s="3" t="s">
        <v>8</v>
      </c>
      <c r="C468" s="6">
        <v>917.615407554672</v>
      </c>
      <c r="D468" s="3" t="s">
        <v>12</v>
      </c>
      <c r="E468" s="3" t="s">
        <v>13</v>
      </c>
      <c r="F468" s="3" t="s">
        <v>14</v>
      </c>
      <c r="G468" s="7">
        <f>C468/12*1.05</f>
        <v>80.29134816103381</v>
      </c>
    </row>
    <row r="469" spans="8:8" ht="20.25" customHeight="1">
      <c r="A469" s="3" t="s">
        <v>373</v>
      </c>
      <c r="B469" s="3" t="s">
        <v>8</v>
      </c>
      <c r="C469" s="6">
        <v>129.054900553619</v>
      </c>
      <c r="D469" s="3" t="s">
        <v>9</v>
      </c>
      <c r="E469" s="3" t="s">
        <v>50</v>
      </c>
      <c r="F469" s="3" t="s">
        <v>51</v>
      </c>
      <c r="G469" s="7">
        <f>C469*1.05</f>
        <v>135.50764558129995</v>
      </c>
    </row>
    <row r="470" spans="8:8" ht="20.25" customHeight="1">
      <c r="A470" s="3" t="s">
        <v>373</v>
      </c>
      <c r="B470" s="3" t="s">
        <v>8</v>
      </c>
      <c r="C470" s="6">
        <v>129.054900553619</v>
      </c>
      <c r="D470" s="3" t="s">
        <v>12</v>
      </c>
      <c r="E470" s="3" t="s">
        <v>13</v>
      </c>
      <c r="F470" s="3" t="s">
        <v>14</v>
      </c>
      <c r="G470" s="7">
        <f>C470/10*1.05</f>
        <v>13.550764558129996</v>
      </c>
    </row>
    <row r="471" spans="8:8" ht="20.25" customHeight="1">
      <c r="A471" s="3" t="s">
        <v>374</v>
      </c>
      <c r="B471" s="3" t="s">
        <v>8</v>
      </c>
      <c r="C471" s="4">
        <v>698.374936270011</v>
      </c>
      <c r="D471" s="3" t="s">
        <v>9</v>
      </c>
      <c r="E471" s="3" t="s">
        <v>47</v>
      </c>
      <c r="F471" s="3" t="s">
        <v>48</v>
      </c>
      <c r="G471" s="7">
        <f>C471*1.05</f>
        <v>733.2936830835115</v>
      </c>
    </row>
    <row r="472" spans="8:8" ht="20.25" customHeight="1">
      <c r="A472" s="3" t="s">
        <v>374</v>
      </c>
      <c r="B472" s="3" t="s">
        <v>8</v>
      </c>
      <c r="C472" s="4">
        <v>698.374936270011</v>
      </c>
      <c r="D472" s="3" t="s">
        <v>12</v>
      </c>
      <c r="E472" s="3" t="s">
        <v>29</v>
      </c>
      <c r="F472" s="3" t="s">
        <v>30</v>
      </c>
      <c r="G472" s="7">
        <f>C472/6*1.05</f>
        <v>122.21561384725192</v>
      </c>
    </row>
    <row r="473" spans="8:8" ht="20.25" customHeight="1">
      <c r="A473" s="3" t="s">
        <v>375</v>
      </c>
      <c r="B473" s="3" t="s">
        <v>8</v>
      </c>
      <c r="C473" s="4">
        <v>771.876239141543</v>
      </c>
      <c r="D473" s="3" t="s">
        <v>9</v>
      </c>
      <c r="E473" s="3" t="s">
        <v>47</v>
      </c>
      <c r="F473" s="3" t="s">
        <v>48</v>
      </c>
      <c r="G473" s="7">
        <f>C473*1.05</f>
        <v>810.4700510986202</v>
      </c>
    </row>
    <row r="474" spans="8:8" ht="20.25" customHeight="1">
      <c r="A474" s="3" t="s">
        <v>375</v>
      </c>
      <c r="B474" s="3" t="s">
        <v>8</v>
      </c>
      <c r="C474" s="4">
        <v>771.876239141543</v>
      </c>
      <c r="D474" s="3" t="s">
        <v>12</v>
      </c>
      <c r="E474" s="3" t="s">
        <v>29</v>
      </c>
      <c r="F474" s="3" t="s">
        <v>30</v>
      </c>
      <c r="G474" s="7">
        <f>C474/6*1.05</f>
        <v>135.07834184977003</v>
      </c>
    </row>
    <row r="475" spans="8:8" ht="20.25" customHeight="1">
      <c r="A475" s="3" t="s">
        <v>376</v>
      </c>
      <c r="B475" s="3" t="s">
        <v>8</v>
      </c>
      <c r="C475" s="4">
        <v>137.901964861212</v>
      </c>
      <c r="D475" s="3" t="s">
        <v>9</v>
      </c>
      <c r="E475" s="3" t="s">
        <v>47</v>
      </c>
      <c r="F475" s="3" t="s">
        <v>48</v>
      </c>
      <c r="G475" s="7">
        <f>C475*1.05</f>
        <v>144.7970631042726</v>
      </c>
    </row>
    <row r="476" spans="8:8" ht="20.25" customHeight="1">
      <c r="A476" s="3" t="s">
        <v>376</v>
      </c>
      <c r="B476" s="3" t="s">
        <v>8</v>
      </c>
      <c r="C476" s="4">
        <v>137.901964861212</v>
      </c>
      <c r="D476" s="3" t="s">
        <v>12</v>
      </c>
      <c r="E476" s="3" t="s">
        <v>29</v>
      </c>
      <c r="F476" s="3" t="s">
        <v>30</v>
      </c>
      <c r="G476" s="7">
        <f>C476/10*1.05</f>
        <v>14.479706310427261</v>
      </c>
    </row>
    <row r="477" spans="8:8" ht="20.25" customHeight="1">
      <c r="A477" s="3" t="s">
        <v>377</v>
      </c>
      <c r="B477" s="3" t="s">
        <v>8</v>
      </c>
      <c r="C477" s="4">
        <v>72.9903556984341</v>
      </c>
      <c r="D477" s="3" t="s">
        <v>9</v>
      </c>
      <c r="E477" s="3" t="s">
        <v>50</v>
      </c>
      <c r="F477" s="3" t="s">
        <v>51</v>
      </c>
      <c r="G477" s="7">
        <f>C477*1.05</f>
        <v>76.63987348335581</v>
      </c>
    </row>
    <row r="478" spans="8:8" ht="20.25" customHeight="1">
      <c r="A478" s="3" t="s">
        <v>377</v>
      </c>
      <c r="B478" s="3" t="s">
        <v>8</v>
      </c>
      <c r="C478" s="4">
        <v>72.9903556984341</v>
      </c>
      <c r="D478" s="3" t="s">
        <v>12</v>
      </c>
      <c r="E478" s="3" t="s">
        <v>13</v>
      </c>
      <c r="F478" s="3" t="s">
        <v>14</v>
      </c>
      <c r="G478" s="7">
        <f>C478/15*1.05</f>
        <v>5.109324898890387</v>
      </c>
    </row>
    <row r="479" spans="8:8" ht="20.25" customHeight="1">
      <c r="A479" s="3" t="s">
        <v>378</v>
      </c>
      <c r="B479" s="3" t="s">
        <v>8</v>
      </c>
      <c r="C479" s="4">
        <v>183.279805352798</v>
      </c>
      <c r="D479" s="3" t="s">
        <v>9</v>
      </c>
      <c r="E479" s="3" t="s">
        <v>47</v>
      </c>
      <c r="F479" s="3" t="s">
        <v>11</v>
      </c>
      <c r="G479" s="7">
        <f>C479*1.05</f>
        <v>192.44379562043792</v>
      </c>
    </row>
    <row r="480" spans="8:8" ht="20.25" customHeight="1">
      <c r="A480" s="3" t="s">
        <v>378</v>
      </c>
      <c r="B480" s="3" t="s">
        <v>8</v>
      </c>
      <c r="C480" s="4">
        <v>183.279805352798</v>
      </c>
      <c r="D480" s="3" t="s">
        <v>12</v>
      </c>
      <c r="E480" s="3" t="s">
        <v>29</v>
      </c>
      <c r="F480" s="3" t="s">
        <v>30</v>
      </c>
      <c r="G480" s="7">
        <f>C480/8*1.05</f>
        <v>24.05547445255474</v>
      </c>
    </row>
    <row r="481" spans="8:8" ht="20.25" customHeight="1">
      <c r="A481" s="3" t="s">
        <v>379</v>
      </c>
      <c r="B481" s="3" t="s">
        <v>60</v>
      </c>
      <c r="C481" s="4">
        <v>409.271664588529</v>
      </c>
      <c r="D481" s="3" t="s">
        <v>23</v>
      </c>
      <c r="E481" s="3" t="s">
        <v>24</v>
      </c>
      <c r="F481" s="3" t="s">
        <v>25</v>
      </c>
      <c r="G481" s="7">
        <f>C481*1.05</f>
        <v>429.7352478179555</v>
      </c>
    </row>
    <row r="482" spans="8:8" ht="20.25" customHeight="1">
      <c r="A482" s="3" t="s">
        <v>379</v>
      </c>
      <c r="B482" s="3" t="s">
        <v>60</v>
      </c>
      <c r="C482" s="4">
        <v>409.271664588529</v>
      </c>
      <c r="D482" s="3" t="s">
        <v>380</v>
      </c>
      <c r="E482" s="3" t="s">
        <v>60</v>
      </c>
      <c r="F482" s="3" t="s">
        <v>381</v>
      </c>
      <c r="G482" s="7">
        <f>C482*1.05</f>
        <v>429.7352478179555</v>
      </c>
    </row>
    <row r="483" spans="8:8" ht="20.25" customHeight="1">
      <c r="A483" s="3" t="s">
        <v>379</v>
      </c>
      <c r="B483" s="3" t="s">
        <v>60</v>
      </c>
      <c r="C483" s="4">
        <v>409.271664588529</v>
      </c>
      <c r="D483" s="3" t="s">
        <v>26</v>
      </c>
      <c r="E483" s="3" t="s">
        <v>27</v>
      </c>
      <c r="F483" s="3" t="s">
        <v>28</v>
      </c>
      <c r="G483" s="7">
        <f>C483*1.05</f>
        <v>429.7352478179555</v>
      </c>
    </row>
    <row r="484" spans="8:8" ht="20.25" customHeight="1">
      <c r="A484" s="3" t="s">
        <v>379</v>
      </c>
      <c r="B484" s="3" t="s">
        <v>60</v>
      </c>
      <c r="C484" s="4">
        <v>409.271664588529</v>
      </c>
      <c r="D484" s="3" t="s">
        <v>63</v>
      </c>
      <c r="E484" s="3" t="s">
        <v>64</v>
      </c>
      <c r="F484" s="3" t="s">
        <v>65</v>
      </c>
      <c r="G484" s="7">
        <f>C484*1.05</f>
        <v>429.7352478179555</v>
      </c>
    </row>
    <row r="485" spans="8:8" ht="20.25" customHeight="1">
      <c r="A485" s="3" t="s">
        <v>379</v>
      </c>
      <c r="B485" s="3" t="s">
        <v>60</v>
      </c>
      <c r="C485" s="4">
        <v>409.271664588529</v>
      </c>
      <c r="D485" s="3" t="s">
        <v>12</v>
      </c>
      <c r="E485" s="3" t="s">
        <v>13</v>
      </c>
      <c r="F485" s="3" t="s">
        <v>14</v>
      </c>
      <c r="G485" s="7">
        <f>C485/70*1.05</f>
        <v>6.139074968827935</v>
      </c>
    </row>
    <row r="486" spans="8:8" ht="20.25" customHeight="1">
      <c r="A486" s="3" t="s">
        <v>379</v>
      </c>
      <c r="B486" s="3" t="s">
        <v>160</v>
      </c>
      <c r="C486" s="4">
        <v>409.271664588529</v>
      </c>
      <c r="D486" s="3" t="s">
        <v>82</v>
      </c>
      <c r="E486" s="3" t="s">
        <v>83</v>
      </c>
      <c r="F486" s="3" t="s">
        <v>84</v>
      </c>
      <c r="G486" s="7">
        <f>C486/400</f>
        <v>1.0231791614713226</v>
      </c>
    </row>
    <row r="487" spans="8:8" ht="20.25" customHeight="1">
      <c r="A487" s="3" t="s">
        <v>379</v>
      </c>
      <c r="B487" s="3" t="s">
        <v>160</v>
      </c>
      <c r="C487" s="4">
        <v>409.271664588529</v>
      </c>
      <c r="D487" s="3" t="s">
        <v>12</v>
      </c>
      <c r="E487" s="3" t="s">
        <v>13</v>
      </c>
      <c r="F487" s="3" t="s">
        <v>14</v>
      </c>
      <c r="G487" s="7">
        <f>C487/800*1.05</f>
        <v>0.5371690597724443</v>
      </c>
    </row>
    <row r="488" spans="8:8" ht="20.25" customHeight="1">
      <c r="A488" s="3" t="s">
        <v>379</v>
      </c>
      <c r="B488" s="3" t="s">
        <v>66</v>
      </c>
      <c r="C488" s="4">
        <v>14326.7423096576</v>
      </c>
      <c r="D488" s="3" t="s">
        <v>23</v>
      </c>
      <c r="E488" s="3" t="s">
        <v>24</v>
      </c>
      <c r="F488" s="3" t="s">
        <v>25</v>
      </c>
      <c r="G488" s="7">
        <f>C488*1.05</f>
        <v>15043.07942514048</v>
      </c>
    </row>
    <row r="489" spans="8:8" ht="20.25" customHeight="1">
      <c r="A489" s="3" t="s">
        <v>379</v>
      </c>
      <c r="B489" s="3" t="s">
        <v>66</v>
      </c>
      <c r="C489" s="4">
        <v>14326.7423096576</v>
      </c>
      <c r="D489" s="3" t="s">
        <v>69</v>
      </c>
      <c r="E489" s="3" t="s">
        <v>70</v>
      </c>
      <c r="F489" s="3" t="s">
        <v>71</v>
      </c>
      <c r="G489" s="7">
        <f>C489*1.05</f>
        <v>15043.07942514048</v>
      </c>
    </row>
    <row r="490" spans="8:8" ht="20.25" customHeight="1">
      <c r="A490" s="3" t="s">
        <v>379</v>
      </c>
      <c r="B490" s="3" t="s">
        <v>66</v>
      </c>
      <c r="C490" s="4">
        <v>14326.7423096576</v>
      </c>
      <c r="D490" s="3" t="s">
        <v>382</v>
      </c>
      <c r="E490" s="3" t="s">
        <v>66</v>
      </c>
      <c r="F490" s="3" t="s">
        <v>383</v>
      </c>
      <c r="G490" s="7">
        <f>C490*1.05</f>
        <v>15043.07942514048</v>
      </c>
    </row>
    <row r="491" spans="8:8" ht="20.25" customHeight="1">
      <c r="A491" s="3" t="s">
        <v>379</v>
      </c>
      <c r="B491" s="3" t="s">
        <v>66</v>
      </c>
      <c r="C491" s="4">
        <v>14326.7423096576</v>
      </c>
      <c r="D491" s="3" t="s">
        <v>26</v>
      </c>
      <c r="E491" s="3" t="s">
        <v>27</v>
      </c>
      <c r="F491" s="3" t="s">
        <v>28</v>
      </c>
      <c r="G491" s="7">
        <f>C491*1.05</f>
        <v>15043.07942514048</v>
      </c>
    </row>
    <row r="492" spans="8:8" ht="20.25" customHeight="1">
      <c r="A492" s="3" t="s">
        <v>379</v>
      </c>
      <c r="B492" s="3" t="s">
        <v>66</v>
      </c>
      <c r="C492" s="4">
        <v>14326.7423096576</v>
      </c>
      <c r="D492" s="3" t="s">
        <v>72</v>
      </c>
      <c r="E492" s="3" t="s">
        <v>222</v>
      </c>
      <c r="F492" s="3" t="s">
        <v>223</v>
      </c>
      <c r="G492" s="7">
        <f>C492*1.05</f>
        <v>15043.07942514048</v>
      </c>
    </row>
    <row r="493" spans="8:8" ht="20.25" customHeight="1">
      <c r="A493" s="3" t="s">
        <v>379</v>
      </c>
      <c r="B493" s="3" t="s">
        <v>66</v>
      </c>
      <c r="C493" s="4">
        <v>14326.7423096576</v>
      </c>
      <c r="D493" s="3" t="s">
        <v>12</v>
      </c>
      <c r="E493" s="3" t="s">
        <v>208</v>
      </c>
      <c r="F493" s="3" t="s">
        <v>209</v>
      </c>
      <c r="G493" s="7">
        <f>C493/56*1.05</f>
        <v>268.62641830608004</v>
      </c>
    </row>
    <row r="494" spans="8:8" ht="20.25" customHeight="1">
      <c r="A494" s="3" t="s">
        <v>379</v>
      </c>
      <c r="B494" s="3" t="s">
        <v>8</v>
      </c>
      <c r="C494" s="4">
        <v>847.479567181427</v>
      </c>
      <c r="D494" s="3" t="s">
        <v>9</v>
      </c>
      <c r="E494" s="3" t="s">
        <v>50</v>
      </c>
      <c r="F494" s="3" t="s">
        <v>51</v>
      </c>
      <c r="G494" s="7">
        <f>C494*1.05</f>
        <v>889.8535455404984</v>
      </c>
    </row>
    <row r="495" spans="8:8" ht="20.25" customHeight="1">
      <c r="A495" s="3" t="s">
        <v>379</v>
      </c>
      <c r="B495" s="3" t="s">
        <v>8</v>
      </c>
      <c r="C495" s="4">
        <v>847.479567181427</v>
      </c>
      <c r="D495" s="3" t="s">
        <v>12</v>
      </c>
      <c r="E495" s="3" t="s">
        <v>13</v>
      </c>
      <c r="F495" s="3" t="s">
        <v>14</v>
      </c>
      <c r="G495" s="7">
        <f>C495/15*1.05</f>
        <v>59.32356970269989</v>
      </c>
    </row>
    <row r="496" spans="8:8" ht="20.25" customHeight="1">
      <c r="A496" s="3" t="s">
        <v>379</v>
      </c>
      <c r="B496" s="3" t="s">
        <v>8</v>
      </c>
      <c r="C496" s="4">
        <v>847.479567181427</v>
      </c>
      <c r="D496" s="3" t="s">
        <v>76</v>
      </c>
      <c r="E496" s="3" t="s">
        <v>116</v>
      </c>
      <c r="F496" s="3" t="s">
        <v>117</v>
      </c>
      <c r="G496" s="7">
        <f t="shared" si="21" ref="G496:G501">C496*1.05</f>
        <v>889.8535455404984</v>
      </c>
    </row>
    <row r="497" spans="8:8" ht="20.25" customHeight="1">
      <c r="A497" s="3" t="s">
        <v>379</v>
      </c>
      <c r="B497" s="3" t="s">
        <v>102</v>
      </c>
      <c r="C497" s="4">
        <v>10792.7329690532</v>
      </c>
      <c r="D497" s="3" t="s">
        <v>23</v>
      </c>
      <c r="E497" s="3" t="s">
        <v>24</v>
      </c>
      <c r="F497" s="3" t="s">
        <v>25</v>
      </c>
      <c r="G497" s="7">
        <f t="shared" si="21"/>
        <v>11332.369617505861</v>
      </c>
    </row>
    <row r="498" spans="8:8" ht="20.25" customHeight="1">
      <c r="A498" s="3" t="s">
        <v>379</v>
      </c>
      <c r="B498" s="3" t="s">
        <v>102</v>
      </c>
      <c r="C498" s="4">
        <v>10792.7329690532</v>
      </c>
      <c r="D498" s="3" t="s">
        <v>69</v>
      </c>
      <c r="E498" s="3" t="s">
        <v>70</v>
      </c>
      <c r="F498" s="3" t="s">
        <v>71</v>
      </c>
      <c r="G498" s="7">
        <f t="shared" si="21"/>
        <v>11332.369617505861</v>
      </c>
    </row>
    <row r="499" spans="8:8" ht="20.25" customHeight="1">
      <c r="A499" s="3" t="s">
        <v>379</v>
      </c>
      <c r="B499" s="3" t="s">
        <v>102</v>
      </c>
      <c r="C499" s="4">
        <v>10792.7329690532</v>
      </c>
      <c r="D499" s="3" t="s">
        <v>382</v>
      </c>
      <c r="E499" s="3" t="s">
        <v>102</v>
      </c>
      <c r="F499" s="3" t="s">
        <v>384</v>
      </c>
      <c r="G499" s="7">
        <f t="shared" si="21"/>
        <v>11332.369617505861</v>
      </c>
    </row>
    <row r="500" spans="8:8" ht="20.25" customHeight="1">
      <c r="A500" s="3" t="s">
        <v>379</v>
      </c>
      <c r="B500" s="3" t="s">
        <v>102</v>
      </c>
      <c r="C500" s="4">
        <v>10792.7329690532</v>
      </c>
      <c r="D500" s="3" t="s">
        <v>26</v>
      </c>
      <c r="E500" s="3" t="s">
        <v>27</v>
      </c>
      <c r="F500" s="3" t="s">
        <v>28</v>
      </c>
      <c r="G500" s="7">
        <f t="shared" si="21"/>
        <v>11332.369617505861</v>
      </c>
    </row>
    <row r="501" spans="8:8" ht="20.25" customHeight="1">
      <c r="A501" s="3" t="s">
        <v>379</v>
      </c>
      <c r="B501" s="3" t="s">
        <v>102</v>
      </c>
      <c r="C501" s="4">
        <v>10792.7329690532</v>
      </c>
      <c r="D501" s="3" t="s">
        <v>72</v>
      </c>
      <c r="E501" s="3" t="s">
        <v>73</v>
      </c>
      <c r="F501" s="3" t="s">
        <v>74</v>
      </c>
      <c r="G501" s="7">
        <f t="shared" si="21"/>
        <v>11332.369617505861</v>
      </c>
    </row>
    <row r="502" spans="8:8" ht="20.25" customHeight="1">
      <c r="A502" s="3" t="s">
        <v>379</v>
      </c>
      <c r="B502" s="3" t="s">
        <v>102</v>
      </c>
      <c r="C502" s="4">
        <v>10792.7329690532</v>
      </c>
      <c r="D502" s="3" t="s">
        <v>12</v>
      </c>
      <c r="E502" s="3" t="s">
        <v>13</v>
      </c>
      <c r="F502" s="3" t="s">
        <v>14</v>
      </c>
      <c r="G502" s="7">
        <f>C502/56*1.05</f>
        <v>202.36374316974752</v>
      </c>
    </row>
    <row r="503" spans="8:8" ht="20.25" customHeight="1">
      <c r="A503" s="3" t="s">
        <v>379</v>
      </c>
      <c r="B503" s="3" t="s">
        <v>385</v>
      </c>
      <c r="C503" s="4">
        <v>61910.595046786</v>
      </c>
      <c r="D503" s="3" t="s">
        <v>23</v>
      </c>
      <c r="E503" s="3" t="s">
        <v>24</v>
      </c>
      <c r="F503" s="3" t="s">
        <v>25</v>
      </c>
      <c r="G503" s="7">
        <f>C503*1.05</f>
        <v>65006.124799125304</v>
      </c>
    </row>
    <row r="504" spans="8:8" ht="20.25" customHeight="1">
      <c r="A504" s="3" t="s">
        <v>379</v>
      </c>
      <c r="B504" s="3" t="s">
        <v>385</v>
      </c>
      <c r="C504" s="4">
        <v>61910.595046786</v>
      </c>
      <c r="D504" s="3" t="s">
        <v>380</v>
      </c>
      <c r="E504" s="3" t="s">
        <v>385</v>
      </c>
      <c r="F504" s="3" t="s">
        <v>386</v>
      </c>
      <c r="G504" s="7">
        <f>C504*1.05</f>
        <v>65006.124799125304</v>
      </c>
    </row>
    <row r="505" spans="8:8" ht="20.25" customHeight="1">
      <c r="A505" s="3" t="s">
        <v>379</v>
      </c>
      <c r="B505" s="3" t="s">
        <v>385</v>
      </c>
      <c r="C505" s="4">
        <v>61910.595046786</v>
      </c>
      <c r="D505" s="3" t="s">
        <v>26</v>
      </c>
      <c r="E505" s="3" t="s">
        <v>27</v>
      </c>
      <c r="F505" s="3" t="s">
        <v>28</v>
      </c>
      <c r="G505" s="7">
        <f>C505*1.05</f>
        <v>65006.124799125304</v>
      </c>
    </row>
    <row r="506" spans="8:8" ht="20.25" customHeight="1">
      <c r="A506" s="3" t="s">
        <v>379</v>
      </c>
      <c r="B506" s="3" t="s">
        <v>385</v>
      </c>
      <c r="C506" s="4">
        <v>61910.595046786</v>
      </c>
      <c r="D506" s="3" t="s">
        <v>63</v>
      </c>
      <c r="E506" s="3" t="s">
        <v>64</v>
      </c>
      <c r="F506" s="3" t="s">
        <v>65</v>
      </c>
      <c r="G506" s="7">
        <f>C506*1.05</f>
        <v>65006.124799125304</v>
      </c>
    </row>
    <row r="507" spans="8:8" ht="20.25" customHeight="1">
      <c r="A507" s="3" t="s">
        <v>379</v>
      </c>
      <c r="B507" s="3" t="s">
        <v>385</v>
      </c>
      <c r="C507" s="4">
        <v>61910.595046786</v>
      </c>
      <c r="D507" s="3" t="s">
        <v>12</v>
      </c>
      <c r="E507" s="3" t="s">
        <v>13</v>
      </c>
      <c r="F507" s="3" t="s">
        <v>14</v>
      </c>
      <c r="G507" s="7">
        <f>C507/50*1.05</f>
        <v>1300.122495982506</v>
      </c>
    </row>
    <row r="508" spans="8:8" ht="20.25" customHeight="1">
      <c r="A508" s="3" t="s">
        <v>379</v>
      </c>
      <c r="B508" s="3" t="s">
        <v>387</v>
      </c>
      <c r="C508" s="4">
        <v>11274.2059798943</v>
      </c>
      <c r="D508" s="3" t="s">
        <v>23</v>
      </c>
      <c r="E508" s="3" t="s">
        <v>24</v>
      </c>
      <c r="F508" s="3" t="s">
        <v>25</v>
      </c>
      <c r="G508" s="7">
        <f>C508*1.05</f>
        <v>11837.916278889015</v>
      </c>
    </row>
    <row r="509" spans="8:8" ht="20.25" customHeight="1">
      <c r="A509" s="3" t="s">
        <v>379</v>
      </c>
      <c r="B509" s="3" t="s">
        <v>387</v>
      </c>
      <c r="C509" s="4">
        <v>11274.2059798943</v>
      </c>
      <c r="D509" s="3" t="s">
        <v>380</v>
      </c>
      <c r="E509" s="3" t="s">
        <v>387</v>
      </c>
      <c r="F509" s="3" t="s">
        <v>388</v>
      </c>
      <c r="G509" s="7">
        <f>C509*1.05</f>
        <v>11837.916278889015</v>
      </c>
    </row>
    <row r="510" spans="8:8" ht="20.25" customHeight="1">
      <c r="A510" s="3" t="s">
        <v>379</v>
      </c>
      <c r="B510" s="3" t="s">
        <v>387</v>
      </c>
      <c r="C510" s="4">
        <v>11274.2059798943</v>
      </c>
      <c r="D510" s="3" t="s">
        <v>26</v>
      </c>
      <c r="E510" s="3" t="s">
        <v>27</v>
      </c>
      <c r="F510" s="3" t="s">
        <v>28</v>
      </c>
      <c r="G510" s="7">
        <f>C510*1.05</f>
        <v>11837.916278889015</v>
      </c>
    </row>
    <row r="511" spans="8:8" ht="20.25" customHeight="1">
      <c r="A511" s="3" t="s">
        <v>379</v>
      </c>
      <c r="B511" s="3" t="s">
        <v>387</v>
      </c>
      <c r="C511" s="4">
        <v>11274.2059798943</v>
      </c>
      <c r="D511" s="3" t="s">
        <v>63</v>
      </c>
      <c r="E511" s="3" t="s">
        <v>163</v>
      </c>
      <c r="F511" s="3" t="s">
        <v>164</v>
      </c>
      <c r="G511" s="7">
        <f>C511*1.05</f>
        <v>11837.916278889015</v>
      </c>
    </row>
    <row r="512" spans="8:8" ht="20.25" customHeight="1">
      <c r="A512" s="3" t="s">
        <v>379</v>
      </c>
      <c r="B512" s="3" t="s">
        <v>387</v>
      </c>
      <c r="C512" s="4">
        <v>11274.2059798943</v>
      </c>
      <c r="D512" s="3" t="s">
        <v>12</v>
      </c>
      <c r="E512" s="3" t="s">
        <v>13</v>
      </c>
      <c r="F512" s="3" t="s">
        <v>14</v>
      </c>
      <c r="G512" s="7">
        <f>C512/170*1.05</f>
        <v>69.63480164052362</v>
      </c>
    </row>
    <row r="513" spans="8:8" ht="20.25" customHeight="1">
      <c r="A513" s="3" t="s">
        <v>389</v>
      </c>
      <c r="B513" s="3" t="s">
        <v>8</v>
      </c>
      <c r="C513" s="4">
        <v>565.69966442953</v>
      </c>
      <c r="D513" s="3" t="s">
        <v>9</v>
      </c>
      <c r="E513" s="3" t="s">
        <v>50</v>
      </c>
      <c r="F513" s="3" t="s">
        <v>51</v>
      </c>
      <c r="G513" s="7">
        <f>C513*1.05</f>
        <v>593.9846476510065</v>
      </c>
    </row>
    <row r="514" spans="8:8" ht="20.25" customHeight="1">
      <c r="A514" s="3" t="s">
        <v>389</v>
      </c>
      <c r="B514" s="3" t="s">
        <v>8</v>
      </c>
      <c r="C514" s="4">
        <v>565.69966442953</v>
      </c>
      <c r="D514" s="3" t="s">
        <v>12</v>
      </c>
      <c r="E514" s="3" t="s">
        <v>13</v>
      </c>
      <c r="F514" s="3" t="s">
        <v>14</v>
      </c>
      <c r="G514" s="7">
        <f>C514/12*1.05</f>
        <v>49.49872063758387</v>
      </c>
    </row>
    <row r="515" spans="8:8" ht="20.25" customHeight="1">
      <c r="A515" s="3" t="s">
        <v>390</v>
      </c>
      <c r="B515" s="3" t="s">
        <v>8</v>
      </c>
      <c r="C515" s="4">
        <v>152.86498973306</v>
      </c>
      <c r="D515" s="3" t="s">
        <v>9</v>
      </c>
      <c r="E515" s="3" t="s">
        <v>47</v>
      </c>
      <c r="F515" s="3" t="s">
        <v>48</v>
      </c>
      <c r="G515" s="7">
        <f>C515*1.05</f>
        <v>160.50823921971303</v>
      </c>
    </row>
    <row r="516" spans="8:8" ht="20.25" customHeight="1">
      <c r="A516" s="3" t="s">
        <v>390</v>
      </c>
      <c r="B516" s="3" t="s">
        <v>8</v>
      </c>
      <c r="C516" s="4">
        <v>152.86498973306</v>
      </c>
      <c r="D516" s="3" t="s">
        <v>12</v>
      </c>
      <c r="E516" s="3" t="s">
        <v>29</v>
      </c>
      <c r="F516" s="3" t="s">
        <v>30</v>
      </c>
      <c r="G516" s="7">
        <f>C516/10*1.05</f>
        <v>16.0508239219713</v>
      </c>
    </row>
    <row r="517" spans="8:8" ht="20.25" customHeight="1">
      <c r="A517" s="3" t="s">
        <v>391</v>
      </c>
      <c r="B517" s="3" t="s">
        <v>8</v>
      </c>
      <c r="C517" s="4">
        <v>59.659804343152</v>
      </c>
      <c r="D517" s="3" t="s">
        <v>9</v>
      </c>
      <c r="E517" s="3" t="s">
        <v>50</v>
      </c>
      <c r="F517" s="3" t="s">
        <v>51</v>
      </c>
      <c r="G517" s="7">
        <f>C517*1.05</f>
        <v>62.642794560309596</v>
      </c>
    </row>
    <row r="518" spans="8:8" ht="20.25" customHeight="1">
      <c r="A518" s="3" t="s">
        <v>391</v>
      </c>
      <c r="B518" s="3" t="s">
        <v>8</v>
      </c>
      <c r="C518" s="4">
        <v>59.659804343152</v>
      </c>
      <c r="D518" s="3" t="s">
        <v>12</v>
      </c>
      <c r="E518" s="3" t="s">
        <v>13</v>
      </c>
      <c r="F518" s="3" t="s">
        <v>14</v>
      </c>
      <c r="G518" s="7">
        <f>C518/15*1.05</f>
        <v>4.17618630402064</v>
      </c>
    </row>
    <row r="519" spans="8:8" ht="20.25" customHeight="1">
      <c r="A519" s="3" t="s">
        <v>391</v>
      </c>
      <c r="B519" s="3" t="s">
        <v>8</v>
      </c>
      <c r="C519" s="4">
        <v>59.659804343152</v>
      </c>
      <c r="D519" s="3" t="s">
        <v>76</v>
      </c>
      <c r="E519" s="3" t="s">
        <v>77</v>
      </c>
      <c r="F519" s="3" t="s">
        <v>78</v>
      </c>
      <c r="G519" s="7">
        <f>C519*1.05</f>
        <v>62.642794560309596</v>
      </c>
    </row>
    <row r="520" spans="8:8" ht="20.25" customHeight="1">
      <c r="A520" s="3" t="s">
        <v>392</v>
      </c>
      <c r="B520" s="3" t="s">
        <v>8</v>
      </c>
      <c r="C520" s="4">
        <v>707.553219213081</v>
      </c>
      <c r="D520" s="3" t="s">
        <v>9</v>
      </c>
      <c r="E520" s="3" t="s">
        <v>47</v>
      </c>
      <c r="F520" s="3" t="s">
        <v>48</v>
      </c>
      <c r="G520" s="7">
        <f>C520*1.05</f>
        <v>742.9308801737351</v>
      </c>
    </row>
    <row r="521" spans="8:8" ht="20.25" customHeight="1">
      <c r="A521" s="3" t="s">
        <v>392</v>
      </c>
      <c r="B521" s="3" t="s">
        <v>8</v>
      </c>
      <c r="C521" s="4">
        <v>707.553219213081</v>
      </c>
      <c r="D521" s="3" t="s">
        <v>12</v>
      </c>
      <c r="E521" s="3" t="s">
        <v>29</v>
      </c>
      <c r="F521" s="3" t="s">
        <v>30</v>
      </c>
      <c r="G521" s="7">
        <f>C521/6*1.05</f>
        <v>123.82181336228918</v>
      </c>
    </row>
    <row r="522" spans="8:8" ht="20.25" customHeight="1">
      <c r="A522" s="3" t="s">
        <v>393</v>
      </c>
      <c r="B522" s="3" t="s">
        <v>8</v>
      </c>
      <c r="C522" s="4">
        <v>1161.6183371064</v>
      </c>
      <c r="D522" s="3" t="s">
        <v>9</v>
      </c>
      <c r="E522" s="3" t="s">
        <v>47</v>
      </c>
      <c r="F522" s="3" t="s">
        <v>48</v>
      </c>
      <c r="G522" s="7">
        <f>C522*1.05</f>
        <v>1219.6992539617202</v>
      </c>
    </row>
    <row r="523" spans="8:8" ht="20.25" customHeight="1">
      <c r="A523" s="3" t="s">
        <v>393</v>
      </c>
      <c r="B523" s="3" t="s">
        <v>8</v>
      </c>
      <c r="C523" s="4">
        <v>1161.6183371064</v>
      </c>
      <c r="D523" s="3" t="s">
        <v>12</v>
      </c>
      <c r="E523" s="3" t="s">
        <v>29</v>
      </c>
      <c r="F523" s="3" t="s">
        <v>30</v>
      </c>
      <c r="G523" s="7">
        <f>C523/8*1.05</f>
        <v>152.46240674521502</v>
      </c>
    </row>
    <row r="524" spans="8:8" ht="20.25" customHeight="1">
      <c r="A524" s="3" t="s">
        <v>394</v>
      </c>
      <c r="B524" s="3" t="s">
        <v>8</v>
      </c>
      <c r="C524" s="4">
        <v>482.759149818559</v>
      </c>
      <c r="D524" s="3" t="s">
        <v>9</v>
      </c>
      <c r="E524" s="3" t="s">
        <v>50</v>
      </c>
      <c r="F524" s="3" t="s">
        <v>51</v>
      </c>
      <c r="G524" s="7">
        <f>C524*1.05</f>
        <v>506.897107309487</v>
      </c>
    </row>
    <row r="525" spans="8:8" ht="20.25" customHeight="1">
      <c r="A525" s="3" t="s">
        <v>394</v>
      </c>
      <c r="B525" s="3" t="s">
        <v>8</v>
      </c>
      <c r="C525" s="4">
        <v>482.759149818559</v>
      </c>
      <c r="D525" s="3" t="s">
        <v>12</v>
      </c>
      <c r="E525" s="3" t="s">
        <v>13</v>
      </c>
      <c r="F525" s="3" t="s">
        <v>14</v>
      </c>
      <c r="G525" s="7">
        <f>C525/12*1.05</f>
        <v>42.241425609123915</v>
      </c>
    </row>
    <row r="526" spans="8:8" ht="20.25" customHeight="1">
      <c r="A526" s="3" t="s">
        <v>395</v>
      </c>
      <c r="B526" s="3" t="s">
        <v>8</v>
      </c>
      <c r="C526" s="4">
        <v>526.058511777302</v>
      </c>
      <c r="D526" s="3" t="s">
        <v>9</v>
      </c>
      <c r="E526" s="3" t="s">
        <v>47</v>
      </c>
      <c r="F526" s="3" t="s">
        <v>48</v>
      </c>
      <c r="G526" s="7">
        <f>C526*1.05</f>
        <v>552.3614373661671</v>
      </c>
    </row>
    <row r="527" spans="8:8" ht="20.25" customHeight="1">
      <c r="A527" s="3" t="s">
        <v>395</v>
      </c>
      <c r="B527" s="3" t="s">
        <v>8</v>
      </c>
      <c r="C527" s="4">
        <v>526.058511777302</v>
      </c>
      <c r="D527" s="3" t="s">
        <v>12</v>
      </c>
      <c r="E527" s="3" t="s">
        <v>29</v>
      </c>
      <c r="F527" s="3" t="s">
        <v>30</v>
      </c>
      <c r="G527" s="7">
        <f>C527/8*1.05</f>
        <v>69.04517967077089</v>
      </c>
    </row>
    <row r="528" spans="8:8" ht="20.25" customHeight="1">
      <c r="A528" s="3" t="s">
        <v>396</v>
      </c>
      <c r="B528" s="3" t="s">
        <v>8</v>
      </c>
      <c r="C528" s="4">
        <v>48.0633942558747</v>
      </c>
      <c r="D528" s="3" t="s">
        <v>9</v>
      </c>
      <c r="E528" s="3" t="s">
        <v>50</v>
      </c>
      <c r="F528" s="3" t="s">
        <v>51</v>
      </c>
      <c r="G528" s="7">
        <f>C528*1.05</f>
        <v>50.46656396866844</v>
      </c>
    </row>
    <row r="529" spans="8:8" ht="20.25" customHeight="1">
      <c r="A529" s="3" t="s">
        <v>396</v>
      </c>
      <c r="B529" s="3" t="s">
        <v>8</v>
      </c>
      <c r="C529" s="4">
        <v>48.0633942558747</v>
      </c>
      <c r="D529" s="3" t="s">
        <v>12</v>
      </c>
      <c r="E529" s="3" t="s">
        <v>13</v>
      </c>
      <c r="F529" s="3" t="s">
        <v>14</v>
      </c>
      <c r="G529" s="7">
        <f>C529/10*1.05</f>
        <v>5.046656396866843</v>
      </c>
    </row>
    <row r="530" spans="8:8" ht="20.25" customHeight="1">
      <c r="A530" s="3" t="s">
        <v>397</v>
      </c>
      <c r="B530" s="3" t="s">
        <v>8</v>
      </c>
      <c r="C530" s="4">
        <v>101.866415804327</v>
      </c>
      <c r="D530" s="3" t="s">
        <v>9</v>
      </c>
      <c r="E530" s="3" t="s">
        <v>47</v>
      </c>
      <c r="F530" s="3" t="s">
        <v>48</v>
      </c>
      <c r="G530" s="7">
        <f>C530*1.05</f>
        <v>106.95973659454336</v>
      </c>
    </row>
    <row r="531" spans="8:8" ht="20.25" customHeight="1">
      <c r="A531" s="3" t="s">
        <v>397</v>
      </c>
      <c r="B531" s="3" t="s">
        <v>8</v>
      </c>
      <c r="C531" s="4">
        <v>101.866415804327</v>
      </c>
      <c r="D531" s="3" t="s">
        <v>12</v>
      </c>
      <c r="E531" s="3" t="s">
        <v>29</v>
      </c>
      <c r="F531" s="3" t="s">
        <v>30</v>
      </c>
      <c r="G531" s="7">
        <f>C531/6*1.05</f>
        <v>17.826622765757225</v>
      </c>
    </row>
    <row r="532" spans="8:8" ht="20.25" customHeight="1">
      <c r="A532" s="3" t="s">
        <v>398</v>
      </c>
      <c r="B532" s="3" t="s">
        <v>8</v>
      </c>
      <c r="C532" s="4">
        <v>101.866415804327</v>
      </c>
      <c r="D532" s="3" t="s">
        <v>9</v>
      </c>
      <c r="E532" s="3" t="s">
        <v>50</v>
      </c>
      <c r="F532" s="3" t="s">
        <v>51</v>
      </c>
      <c r="G532" s="7">
        <f>C532*1.05</f>
        <v>106.95973659454336</v>
      </c>
    </row>
    <row r="533" spans="8:8" ht="20.25" customHeight="1">
      <c r="A533" s="3" t="s">
        <v>398</v>
      </c>
      <c r="B533" s="3" t="s">
        <v>8</v>
      </c>
      <c r="C533" s="4">
        <v>101.866415804327</v>
      </c>
      <c r="D533" s="3" t="s">
        <v>12</v>
      </c>
      <c r="E533" s="3" t="s">
        <v>13</v>
      </c>
      <c r="F533" s="3" t="s">
        <v>14</v>
      </c>
      <c r="G533" s="7">
        <f>C533/12*1.05</f>
        <v>8.913311382878613</v>
      </c>
    </row>
    <row r="534" spans="8:8" ht="20.25" customHeight="1">
      <c r="A534" s="3" t="s">
        <v>399</v>
      </c>
      <c r="B534" s="3" t="s">
        <v>8</v>
      </c>
      <c r="C534" s="4">
        <v>31.6507218381456</v>
      </c>
      <c r="D534" s="3" t="s">
        <v>9</v>
      </c>
      <c r="E534" s="3" t="s">
        <v>47</v>
      </c>
      <c r="F534" s="3" t="s">
        <v>48</v>
      </c>
      <c r="G534" s="7">
        <f>C534*1.05</f>
        <v>33.23325793005288</v>
      </c>
    </row>
    <row r="535" spans="8:8" ht="20.25" customHeight="1">
      <c r="A535" s="3" t="s">
        <v>399</v>
      </c>
      <c r="B535" s="3" t="s">
        <v>8</v>
      </c>
      <c r="C535" s="4">
        <v>31.6507218381456</v>
      </c>
      <c r="D535" s="3" t="s">
        <v>12</v>
      </c>
      <c r="E535" s="3" t="s">
        <v>29</v>
      </c>
      <c r="F535" s="3" t="s">
        <v>30</v>
      </c>
      <c r="G535" s="7">
        <f>C535/5*1.05</f>
        <v>6.646651586010576</v>
      </c>
    </row>
    <row r="536" spans="8:8" ht="20.25" customHeight="1">
      <c r="A536" s="3" t="s">
        <v>400</v>
      </c>
      <c r="B536" s="3" t="s">
        <v>401</v>
      </c>
      <c r="C536" s="4">
        <v>59.1739799222798</v>
      </c>
      <c r="D536" s="3" t="s">
        <v>9</v>
      </c>
      <c r="E536" s="3" t="s">
        <v>47</v>
      </c>
      <c r="F536" s="3" t="s">
        <v>11</v>
      </c>
      <c r="G536" s="7">
        <f>C536*1.05</f>
        <v>62.13267891839379</v>
      </c>
    </row>
    <row r="537" spans="8:8" ht="20.25" customHeight="1">
      <c r="A537" s="3" t="s">
        <v>400</v>
      </c>
      <c r="B537" s="3" t="s">
        <v>401</v>
      </c>
      <c r="C537" s="4">
        <v>59.1739799222798</v>
      </c>
      <c r="D537" s="3" t="s">
        <v>12</v>
      </c>
      <c r="E537" s="3" t="s">
        <v>29</v>
      </c>
      <c r="F537" s="3" t="s">
        <v>30</v>
      </c>
      <c r="G537" s="7">
        <f>C537/6*1.05</f>
        <v>10.355446486398966</v>
      </c>
    </row>
    <row r="538" spans="8:8" ht="20.25" customHeight="1">
      <c r="A538" s="3" t="s">
        <v>402</v>
      </c>
      <c r="B538" s="3" t="s">
        <v>8</v>
      </c>
      <c r="C538" s="4">
        <v>31.2663796724066</v>
      </c>
      <c r="D538" s="3" t="s">
        <v>9</v>
      </c>
      <c r="E538" s="3" t="s">
        <v>50</v>
      </c>
      <c r="F538" s="3" t="s">
        <v>51</v>
      </c>
      <c r="G538" s="7">
        <f>C538*1.05</f>
        <v>32.829698656026935</v>
      </c>
    </row>
    <row r="539" spans="8:8" ht="20.25" customHeight="1">
      <c r="A539" s="3" t="s">
        <v>402</v>
      </c>
      <c r="B539" s="3" t="s">
        <v>8</v>
      </c>
      <c r="C539" s="4">
        <v>31.2663796724066</v>
      </c>
      <c r="D539" s="3" t="s">
        <v>12</v>
      </c>
      <c r="E539" s="3" t="s">
        <v>13</v>
      </c>
      <c r="F539" s="3" t="s">
        <v>14</v>
      </c>
      <c r="G539" s="7">
        <f>C539/20*1.05</f>
        <v>1.6414849328013466</v>
      </c>
    </row>
    <row r="540" spans="8:8" ht="20.25" customHeight="1">
      <c r="A540" s="3" t="s">
        <v>403</v>
      </c>
      <c r="B540" s="3" t="s">
        <v>8</v>
      </c>
      <c r="C540" s="4">
        <v>2123.85380514322</v>
      </c>
      <c r="D540" s="3" t="s">
        <v>9</v>
      </c>
      <c r="E540" s="3" t="s">
        <v>50</v>
      </c>
      <c r="F540" s="3" t="s">
        <v>51</v>
      </c>
      <c r="G540" s="7">
        <f>C540*1.05</f>
        <v>2230.0464954003814</v>
      </c>
    </row>
    <row r="541" spans="8:8" ht="20.25" customHeight="1">
      <c r="A541" s="3" t="s">
        <v>403</v>
      </c>
      <c r="B541" s="3" t="s">
        <v>8</v>
      </c>
      <c r="C541" s="4">
        <v>2123.85380514322</v>
      </c>
      <c r="D541" s="3" t="s">
        <v>12</v>
      </c>
      <c r="E541" s="3" t="s">
        <v>13</v>
      </c>
      <c r="F541" s="3" t="s">
        <v>14</v>
      </c>
      <c r="G541" s="7">
        <f>C541/15*1.05</f>
        <v>148.66976636002542</v>
      </c>
    </row>
    <row r="542" spans="8:8" ht="20.25" customHeight="1">
      <c r="A542" s="3" t="s">
        <v>404</v>
      </c>
      <c r="B542" s="3" t="s">
        <v>8</v>
      </c>
      <c r="C542" s="4">
        <v>142.595530326276</v>
      </c>
      <c r="D542" s="3" t="s">
        <v>9</v>
      </c>
      <c r="E542" s="3" t="s">
        <v>50</v>
      </c>
      <c r="F542" s="3" t="s">
        <v>51</v>
      </c>
      <c r="G542" s="7">
        <f>C542*1.05</f>
        <v>149.7253068425898</v>
      </c>
    </row>
    <row r="543" spans="8:8" ht="20.25" customHeight="1">
      <c r="A543" s="3" t="s">
        <v>404</v>
      </c>
      <c r="B543" s="3" t="s">
        <v>8</v>
      </c>
      <c r="C543" s="4">
        <v>142.595530326276</v>
      </c>
      <c r="D543" s="3" t="s">
        <v>12</v>
      </c>
      <c r="E543" s="3" t="s">
        <v>208</v>
      </c>
      <c r="F543" s="3" t="s">
        <v>209</v>
      </c>
      <c r="G543" s="7">
        <f>C543/15*1.05</f>
        <v>9.98168712283932</v>
      </c>
    </row>
    <row r="544" spans="8:8" ht="20.25" customHeight="1">
      <c r="A544" s="3" t="s">
        <v>404</v>
      </c>
      <c r="B544" s="3" t="s">
        <v>8</v>
      </c>
      <c r="C544" s="4">
        <v>142.595530326276</v>
      </c>
      <c r="D544" s="3" t="s">
        <v>76</v>
      </c>
      <c r="E544" s="3" t="s">
        <v>77</v>
      </c>
      <c r="F544" s="3" t="s">
        <v>78</v>
      </c>
      <c r="G544" s="7">
        <f>C544*1.05</f>
        <v>149.7253068425898</v>
      </c>
    </row>
    <row r="545" spans="8:8" ht="20.25" customHeight="1">
      <c r="A545" s="3" t="s">
        <v>405</v>
      </c>
      <c r="B545" s="3" t="s">
        <v>181</v>
      </c>
      <c r="C545" s="4">
        <v>2411.88977579528</v>
      </c>
      <c r="D545" s="3" t="s">
        <v>23</v>
      </c>
      <c r="E545" s="3" t="s">
        <v>24</v>
      </c>
      <c r="F545" s="3" t="s">
        <v>25</v>
      </c>
      <c r="G545" s="7">
        <f>C545*2*1.05</f>
        <v>5064.968529170088</v>
      </c>
    </row>
    <row r="546" spans="8:8" ht="20.25" customHeight="1">
      <c r="A546" s="3" t="s">
        <v>405</v>
      </c>
      <c r="B546" s="3" t="s">
        <v>181</v>
      </c>
      <c r="C546" s="4">
        <v>2411.88977579528</v>
      </c>
      <c r="D546" s="3" t="s">
        <v>406</v>
      </c>
      <c r="E546" s="3" t="s">
        <v>70</v>
      </c>
      <c r="F546" s="3" t="s">
        <v>407</v>
      </c>
      <c r="G546" s="7">
        <f>C546*20*0.84/1000</f>
        <v>40.5197482333607</v>
      </c>
    </row>
    <row r="547" spans="8:8" ht="20.25" customHeight="1">
      <c r="A547" s="3" t="s">
        <v>405</v>
      </c>
      <c r="B547" s="3" t="s">
        <v>181</v>
      </c>
      <c r="C547" s="4">
        <v>2411.88977579528</v>
      </c>
      <c r="D547" s="3" t="s">
        <v>408</v>
      </c>
      <c r="E547" s="3" t="s">
        <v>182</v>
      </c>
      <c r="F547" s="3" t="s">
        <v>409</v>
      </c>
      <c r="G547" s="7">
        <f>C547*1.05</f>
        <v>2532.484264585044</v>
      </c>
    </row>
    <row r="548" spans="8:8" ht="20.25" customHeight="1">
      <c r="A548" s="3" t="s">
        <v>405</v>
      </c>
      <c r="B548" s="3" t="s">
        <v>181</v>
      </c>
      <c r="C548" s="4">
        <v>2411.88977579528</v>
      </c>
      <c r="D548" s="3" t="s">
        <v>410</v>
      </c>
      <c r="E548" s="3" t="s">
        <v>70</v>
      </c>
      <c r="F548" s="3" t="s">
        <v>411</v>
      </c>
      <c r="G548" s="7">
        <f>C548*20*0.84/1000</f>
        <v>40.5197482333607</v>
      </c>
    </row>
    <row r="549" spans="8:8" ht="20.25" customHeight="1">
      <c r="A549" s="3" t="s">
        <v>405</v>
      </c>
      <c r="B549" s="3" t="s">
        <v>181</v>
      </c>
      <c r="C549" s="4">
        <v>2411.88977579528</v>
      </c>
      <c r="D549" s="3" t="s">
        <v>412</v>
      </c>
      <c r="E549" s="3" t="s">
        <v>186</v>
      </c>
      <c r="F549" s="3" t="s">
        <v>413</v>
      </c>
      <c r="G549" s="7">
        <f>C549*1.05</f>
        <v>2532.484264585044</v>
      </c>
    </row>
    <row r="550" spans="8:8" ht="20.25" customHeight="1">
      <c r="A550" s="3" t="s">
        <v>405</v>
      </c>
      <c r="B550" s="3" t="s">
        <v>181</v>
      </c>
      <c r="C550" s="4">
        <v>2411.88977579528</v>
      </c>
      <c r="D550" s="3" t="s">
        <v>12</v>
      </c>
      <c r="E550" s="3" t="s">
        <v>138</v>
      </c>
      <c r="F550" s="3" t="s">
        <v>139</v>
      </c>
      <c r="G550" s="7">
        <f>C550/6*1.05</f>
        <v>422.08071076417406</v>
      </c>
    </row>
    <row r="551" spans="8:8" ht="20.25" customHeight="1">
      <c r="A551" s="3" t="s">
        <v>414</v>
      </c>
      <c r="B551" s="3" t="s">
        <v>8</v>
      </c>
      <c r="C551" s="4">
        <v>51.1034183673469</v>
      </c>
      <c r="D551" s="3" t="s">
        <v>9</v>
      </c>
      <c r="E551" s="3" t="s">
        <v>50</v>
      </c>
      <c r="F551" s="3" t="s">
        <v>51</v>
      </c>
      <c r="G551" s="7">
        <f>C551*1.05</f>
        <v>53.65858928571424</v>
      </c>
    </row>
    <row r="552" spans="8:8" ht="20.25" customHeight="1">
      <c r="A552" s="3" t="s">
        <v>414</v>
      </c>
      <c r="B552" s="3" t="s">
        <v>8</v>
      </c>
      <c r="C552" s="4">
        <v>51.1034183673469</v>
      </c>
      <c r="D552" s="3" t="s">
        <v>12</v>
      </c>
      <c r="E552" s="3" t="s">
        <v>13</v>
      </c>
      <c r="F552" s="3" t="s">
        <v>14</v>
      </c>
      <c r="G552" s="7">
        <f>C552/15*1.05</f>
        <v>3.577239285714283</v>
      </c>
    </row>
    <row r="553" spans="8:8" ht="20.25" customHeight="1">
      <c r="A553" s="3" t="s">
        <v>414</v>
      </c>
      <c r="B553" s="3" t="s">
        <v>8</v>
      </c>
      <c r="C553" s="4">
        <v>51.1034183673469</v>
      </c>
      <c r="D553" s="3" t="s">
        <v>76</v>
      </c>
      <c r="E553" s="3" t="s">
        <v>77</v>
      </c>
      <c r="F553" s="3" t="s">
        <v>78</v>
      </c>
      <c r="G553" s="7">
        <f>C553*1.05</f>
        <v>53.65858928571424</v>
      </c>
    </row>
    <row r="554" spans="8:8" ht="20.25" customHeight="1">
      <c r="A554" s="3" t="s">
        <v>414</v>
      </c>
      <c r="B554" s="3" t="s">
        <v>102</v>
      </c>
      <c r="C554" s="4">
        <v>17431.9794305401</v>
      </c>
      <c r="D554" s="3" t="s">
        <v>23</v>
      </c>
      <c r="E554" s="3" t="s">
        <v>24</v>
      </c>
      <c r="F554" s="3" t="s">
        <v>25</v>
      </c>
      <c r="G554" s="7">
        <f>C554*1.05</f>
        <v>18303.578402067105</v>
      </c>
    </row>
    <row r="555" spans="8:8" ht="20.25" customHeight="1">
      <c r="A555" s="3" t="s">
        <v>414</v>
      </c>
      <c r="B555" s="3" t="s">
        <v>102</v>
      </c>
      <c r="C555" s="4">
        <v>17431.9794305401</v>
      </c>
      <c r="D555" s="3" t="s">
        <v>69</v>
      </c>
      <c r="E555" s="3" t="s">
        <v>70</v>
      </c>
      <c r="F555" s="3" t="s">
        <v>71</v>
      </c>
      <c r="G555" s="7">
        <f>C555*1.05</f>
        <v>18303.578402067105</v>
      </c>
    </row>
    <row r="556" spans="8:8" ht="20.25" customHeight="1">
      <c r="A556" s="3" t="s">
        <v>414</v>
      </c>
      <c r="B556" s="3" t="s">
        <v>102</v>
      </c>
      <c r="C556" s="4">
        <v>17431.9794305401</v>
      </c>
      <c r="D556" s="3" t="s">
        <v>26</v>
      </c>
      <c r="E556" s="3" t="s">
        <v>27</v>
      </c>
      <c r="F556" s="3" t="s">
        <v>28</v>
      </c>
      <c r="G556" s="7">
        <f>C556*1.05</f>
        <v>18303.578402067105</v>
      </c>
    </row>
    <row r="557" spans="8:8" ht="20.25" customHeight="1">
      <c r="A557" s="3" t="s">
        <v>414</v>
      </c>
      <c r="B557" s="3" t="s">
        <v>102</v>
      </c>
      <c r="C557" s="4">
        <v>17431.9794305401</v>
      </c>
      <c r="D557" s="3" t="s">
        <v>415</v>
      </c>
      <c r="E557" s="3" t="s">
        <v>102</v>
      </c>
      <c r="F557" s="3" t="s">
        <v>416</v>
      </c>
      <c r="G557" s="7">
        <f t="shared" si="22" ref="G557:G559">C557*1.05</f>
        <v>18303.578402067105</v>
      </c>
    </row>
    <row r="558" spans="8:8" ht="20.25" customHeight="1">
      <c r="A558" s="3" t="s">
        <v>414</v>
      </c>
      <c r="B558" s="3" t="s">
        <v>102</v>
      </c>
      <c r="C558" s="4">
        <v>17431.9794305401</v>
      </c>
      <c r="D558" s="3" t="s">
        <v>417</v>
      </c>
      <c r="E558" s="3" t="s">
        <v>418</v>
      </c>
      <c r="F558" s="3" t="s">
        <v>419</v>
      </c>
      <c r="G558" s="7">
        <f t="shared" si="22"/>
        <v>18303.578402067105</v>
      </c>
    </row>
    <row r="559" spans="8:8" ht="20.25" customHeight="1">
      <c r="A559" s="3" t="s">
        <v>414</v>
      </c>
      <c r="B559" s="3" t="s">
        <v>102</v>
      </c>
      <c r="C559" s="4">
        <v>17431.9794305401</v>
      </c>
      <c r="D559" s="3" t="s">
        <v>72</v>
      </c>
      <c r="E559" s="3" t="s">
        <v>73</v>
      </c>
      <c r="F559" s="3" t="s">
        <v>74</v>
      </c>
      <c r="G559" s="7">
        <f t="shared" si="22"/>
        <v>18303.578402067105</v>
      </c>
    </row>
    <row r="560" spans="8:8" ht="20.25" customHeight="1">
      <c r="A560" s="3" t="s">
        <v>414</v>
      </c>
      <c r="B560" s="3" t="s">
        <v>102</v>
      </c>
      <c r="C560" s="4">
        <v>17431.9794305401</v>
      </c>
      <c r="D560" s="3" t="s">
        <v>12</v>
      </c>
      <c r="E560" s="3" t="s">
        <v>13</v>
      </c>
      <c r="F560" s="3" t="s">
        <v>14</v>
      </c>
      <c r="G560" s="7">
        <f>C560/56*1.05</f>
        <v>326.8496143226269</v>
      </c>
    </row>
    <row r="561" spans="8:8" ht="20.25" customHeight="1">
      <c r="A561" s="3" t="s">
        <v>414</v>
      </c>
      <c r="B561" s="3" t="s">
        <v>331</v>
      </c>
      <c r="C561" s="4">
        <v>3585.00352941176</v>
      </c>
      <c r="D561" s="3" t="s">
        <v>23</v>
      </c>
      <c r="E561" s="3" t="s">
        <v>24</v>
      </c>
      <c r="F561" s="3" t="s">
        <v>25</v>
      </c>
      <c r="G561" s="7">
        <f>C561*1.05</f>
        <v>3764.253705882348</v>
      </c>
    </row>
    <row r="562" spans="8:8" ht="20.25" customHeight="1">
      <c r="A562" s="3" t="s">
        <v>414</v>
      </c>
      <c r="B562" s="3" t="s">
        <v>331</v>
      </c>
      <c r="C562" s="4">
        <v>3585.00352941176</v>
      </c>
      <c r="D562" s="3" t="s">
        <v>26</v>
      </c>
      <c r="E562" s="3" t="s">
        <v>27</v>
      </c>
      <c r="F562" s="3" t="s">
        <v>28</v>
      </c>
      <c r="G562" s="7">
        <f>C562*1.05</f>
        <v>3764.253705882348</v>
      </c>
    </row>
    <row r="563" spans="8:8" ht="20.25" customHeight="1">
      <c r="A563" s="3" t="s">
        <v>414</v>
      </c>
      <c r="B563" s="3" t="s">
        <v>331</v>
      </c>
      <c r="C563" s="4">
        <v>3585.00352941176</v>
      </c>
      <c r="D563" s="3" t="s">
        <v>420</v>
      </c>
      <c r="E563" s="3" t="s">
        <v>331</v>
      </c>
      <c r="F563" s="3" t="s">
        <v>421</v>
      </c>
      <c r="G563" s="7">
        <f t="shared" si="23" ref="G563:G564">C563*1.05</f>
        <v>3764.253705882348</v>
      </c>
    </row>
    <row r="564" spans="8:8" ht="20.25" customHeight="1">
      <c r="A564" s="3" t="s">
        <v>414</v>
      </c>
      <c r="B564" s="3" t="s">
        <v>331</v>
      </c>
      <c r="C564" s="4">
        <v>3585.00352941176</v>
      </c>
      <c r="D564" s="3" t="s">
        <v>63</v>
      </c>
      <c r="E564" s="3" t="s">
        <v>163</v>
      </c>
      <c r="F564" s="3" t="s">
        <v>164</v>
      </c>
      <c r="G564" s="7">
        <f t="shared" si="23"/>
        <v>3764.253705882348</v>
      </c>
    </row>
    <row r="565" spans="8:8" ht="20.25" customHeight="1">
      <c r="A565" s="3" t="s">
        <v>414</v>
      </c>
      <c r="B565" s="3" t="s">
        <v>331</v>
      </c>
      <c r="C565" s="4">
        <v>3585.00352941176</v>
      </c>
      <c r="D565" s="3" t="s">
        <v>12</v>
      </c>
      <c r="E565" s="3" t="s">
        <v>13</v>
      </c>
      <c r="F565" s="3" t="s">
        <v>14</v>
      </c>
      <c r="G565" s="7">
        <f>C565/200*1.05</f>
        <v>18.821268529411743</v>
      </c>
    </row>
    <row r="566" spans="8:8" ht="20.25" customHeight="1">
      <c r="A566" s="3" t="s">
        <v>422</v>
      </c>
      <c r="B566" s="3" t="s">
        <v>8</v>
      </c>
      <c r="C566" s="4">
        <v>316.145411326995</v>
      </c>
      <c r="D566" s="3" t="s">
        <v>9</v>
      </c>
      <c r="E566" s="3" t="s">
        <v>47</v>
      </c>
      <c r="F566" s="3" t="s">
        <v>48</v>
      </c>
      <c r="G566" s="7">
        <f>C566*1.05</f>
        <v>331.95268189334473</v>
      </c>
    </row>
    <row r="567" spans="8:8" ht="20.25" customHeight="1">
      <c r="A567" s="3" t="s">
        <v>422</v>
      </c>
      <c r="B567" s="3" t="s">
        <v>8</v>
      </c>
      <c r="C567" s="4">
        <v>316.145411326995</v>
      </c>
      <c r="D567" s="3" t="s">
        <v>12</v>
      </c>
      <c r="E567" s="3" t="s">
        <v>29</v>
      </c>
      <c r="F567" s="3" t="s">
        <v>30</v>
      </c>
      <c r="G567" s="7">
        <f>C567/6*1.05</f>
        <v>55.32544698222412</v>
      </c>
    </row>
    <row r="568" spans="8:8" ht="20.25" customHeight="1">
      <c r="A568" s="3" t="s">
        <v>423</v>
      </c>
      <c r="B568" s="3" t="s">
        <v>141</v>
      </c>
      <c r="C568" s="4">
        <v>6509.84441805226</v>
      </c>
      <c r="D568" s="3" t="s">
        <v>23</v>
      </c>
      <c r="E568" s="3" t="s">
        <v>24</v>
      </c>
      <c r="F568" s="3" t="s">
        <v>25</v>
      </c>
      <c r="G568" s="7">
        <f>C568*1.05</f>
        <v>6835.336638954874</v>
      </c>
    </row>
    <row r="569" spans="8:8" ht="20.25" customHeight="1">
      <c r="A569" s="3" t="s">
        <v>423</v>
      </c>
      <c r="B569" s="3" t="s">
        <v>141</v>
      </c>
      <c r="C569" s="4">
        <v>6509.84441805226</v>
      </c>
      <c r="D569" s="3" t="s">
        <v>69</v>
      </c>
      <c r="E569" s="3" t="s">
        <v>70</v>
      </c>
      <c r="F569" s="3" t="s">
        <v>71</v>
      </c>
      <c r="G569" s="7">
        <f>C569*1.05</f>
        <v>6835.336638954874</v>
      </c>
    </row>
    <row r="570" spans="8:8" ht="20.25" customHeight="1">
      <c r="A570" s="3" t="s">
        <v>423</v>
      </c>
      <c r="B570" s="3" t="s">
        <v>141</v>
      </c>
      <c r="C570" s="4">
        <v>6509.84441805226</v>
      </c>
      <c r="D570" s="3" t="s">
        <v>26</v>
      </c>
      <c r="E570" s="3" t="s">
        <v>27</v>
      </c>
      <c r="F570" s="3" t="s">
        <v>28</v>
      </c>
      <c r="G570" s="7">
        <f>C570*1.05</f>
        <v>6835.336638954874</v>
      </c>
    </row>
    <row r="571" spans="8:8" ht="20.25" customHeight="1">
      <c r="A571" s="3" t="s">
        <v>423</v>
      </c>
      <c r="B571" s="3" t="s">
        <v>141</v>
      </c>
      <c r="C571" s="4">
        <v>6509.84441805226</v>
      </c>
      <c r="D571" s="3" t="s">
        <v>424</v>
      </c>
      <c r="E571" s="3" t="s">
        <v>141</v>
      </c>
      <c r="F571" s="3" t="s">
        <v>425</v>
      </c>
      <c r="G571" s="7">
        <f t="shared" si="24" ref="G571:G572">C571*1.05</f>
        <v>6835.336638954874</v>
      </c>
    </row>
    <row r="572" spans="8:8" ht="20.25" customHeight="1">
      <c r="A572" s="3" t="s">
        <v>423</v>
      </c>
      <c r="B572" s="3" t="s">
        <v>141</v>
      </c>
      <c r="C572" s="4">
        <v>6509.84441805226</v>
      </c>
      <c r="D572" s="3" t="s">
        <v>72</v>
      </c>
      <c r="E572" s="3" t="s">
        <v>73</v>
      </c>
      <c r="F572" s="3" t="s">
        <v>74</v>
      </c>
      <c r="G572" s="7">
        <f t="shared" si="24"/>
        <v>6835.336638954874</v>
      </c>
    </row>
    <row r="573" spans="8:8" ht="20.25" customHeight="1">
      <c r="A573" s="3" t="s">
        <v>423</v>
      </c>
      <c r="B573" s="3" t="s">
        <v>141</v>
      </c>
      <c r="C573" s="4">
        <v>6509.84441805226</v>
      </c>
      <c r="D573" s="3" t="s">
        <v>12</v>
      </c>
      <c r="E573" s="3" t="s">
        <v>13</v>
      </c>
      <c r="F573" s="3" t="s">
        <v>14</v>
      </c>
      <c r="G573" s="7">
        <f>C573/56*1.05</f>
        <v>122.05958283847988</v>
      </c>
    </row>
    <row r="574" spans="8:8" ht="20.25" customHeight="1">
      <c r="A574" s="3" t="s">
        <v>423</v>
      </c>
      <c r="B574" s="3" t="s">
        <v>8</v>
      </c>
      <c r="C574" s="4">
        <v>61.9989589839684</v>
      </c>
      <c r="D574" s="3" t="s">
        <v>9</v>
      </c>
      <c r="E574" s="3" t="s">
        <v>47</v>
      </c>
      <c r="F574" s="3" t="s">
        <v>48</v>
      </c>
      <c r="G574" s="7">
        <f>C574*1.05</f>
        <v>65.09890693316682</v>
      </c>
    </row>
    <row r="575" spans="8:8" ht="20.25" customHeight="1">
      <c r="A575" s="3" t="s">
        <v>423</v>
      </c>
      <c r="B575" s="3" t="s">
        <v>8</v>
      </c>
      <c r="C575" s="4">
        <v>61.9989589839684</v>
      </c>
      <c r="D575" s="3" t="s">
        <v>12</v>
      </c>
      <c r="E575" s="3" t="s">
        <v>426</v>
      </c>
      <c r="F575" s="3" t="s">
        <v>427</v>
      </c>
      <c r="G575" s="7">
        <f>C575/15*1.05</f>
        <v>4.339927128877789</v>
      </c>
    </row>
    <row r="576" spans="8:8" ht="20.25" customHeight="1">
      <c r="A576" s="3" t="s">
        <v>428</v>
      </c>
      <c r="B576" s="3" t="s">
        <v>429</v>
      </c>
      <c r="C576" s="4">
        <v>2090.21976682565</v>
      </c>
      <c r="D576" s="3" t="s">
        <v>23</v>
      </c>
      <c r="E576" s="3" t="s">
        <v>24</v>
      </c>
      <c r="F576" s="3" t="s">
        <v>25</v>
      </c>
      <c r="G576" s="7">
        <f>C576*1.05</f>
        <v>2194.7307551669323</v>
      </c>
    </row>
    <row r="577" spans="8:8" ht="20.25" customHeight="1">
      <c r="A577" s="3" t="s">
        <v>428</v>
      </c>
      <c r="B577" s="3" t="s">
        <v>429</v>
      </c>
      <c r="C577" s="4">
        <v>2090.21976682565</v>
      </c>
      <c r="D577" s="3" t="s">
        <v>26</v>
      </c>
      <c r="E577" s="3" t="s">
        <v>27</v>
      </c>
      <c r="F577" s="3" t="s">
        <v>28</v>
      </c>
      <c r="G577" s="7">
        <f>C577*1.05</f>
        <v>2194.7307551669323</v>
      </c>
    </row>
    <row r="578" spans="8:8" ht="20.25" customHeight="1">
      <c r="A578" s="3" t="s">
        <v>428</v>
      </c>
      <c r="B578" s="3" t="s">
        <v>429</v>
      </c>
      <c r="C578" s="4">
        <v>2090.21976682565</v>
      </c>
      <c r="D578" s="3" t="s">
        <v>430</v>
      </c>
      <c r="E578" s="3" t="s">
        <v>429</v>
      </c>
      <c r="F578" s="3" t="s">
        <v>431</v>
      </c>
      <c r="G578" s="7">
        <f>C578*1.05</f>
        <v>2194.7307551669323</v>
      </c>
    </row>
    <row r="579" spans="8:8" ht="20.25" customHeight="1">
      <c r="A579" s="3" t="s">
        <v>428</v>
      </c>
      <c r="B579" s="3" t="s">
        <v>429</v>
      </c>
      <c r="C579" s="4">
        <v>2090.21976682565</v>
      </c>
      <c r="D579" s="3" t="s">
        <v>432</v>
      </c>
      <c r="E579" s="3" t="s">
        <v>429</v>
      </c>
      <c r="F579" s="3" t="s">
        <v>433</v>
      </c>
      <c r="G579" s="7">
        <f t="shared" si="25" ref="G579">C579*1.05</f>
        <v>2194.7307551669323</v>
      </c>
    </row>
    <row r="580" spans="8:8" ht="20.25" customHeight="1">
      <c r="A580" s="3" t="s">
        <v>428</v>
      </c>
      <c r="B580" s="3" t="s">
        <v>429</v>
      </c>
      <c r="C580" s="4">
        <v>2090.21976682565</v>
      </c>
      <c r="D580" s="3" t="s">
        <v>358</v>
      </c>
      <c r="E580" s="3" t="s">
        <v>359</v>
      </c>
      <c r="F580" s="3" t="s">
        <v>360</v>
      </c>
      <c r="G580" s="7">
        <f>C580*1.01</f>
        <v>2111.1219644939065</v>
      </c>
    </row>
    <row r="581" spans="8:8" ht="20.25" customHeight="1">
      <c r="A581" s="3" t="s">
        <v>428</v>
      </c>
      <c r="B581" s="3" t="s">
        <v>429</v>
      </c>
      <c r="C581" s="4">
        <v>2090.21976682565</v>
      </c>
      <c r="D581" s="3" t="s">
        <v>12</v>
      </c>
      <c r="E581" s="3" t="s">
        <v>29</v>
      </c>
      <c r="F581" s="3" t="s">
        <v>30</v>
      </c>
      <c r="G581" s="7">
        <f>C581/84*1.05</f>
        <v>26.127747085320625</v>
      </c>
    </row>
    <row r="582" spans="8:8" ht="20.25" customHeight="1">
      <c r="A582" s="3" t="s">
        <v>434</v>
      </c>
      <c r="B582" s="3" t="s">
        <v>8</v>
      </c>
      <c r="C582" s="4">
        <v>2090.21976682565</v>
      </c>
      <c r="D582" s="3" t="s">
        <v>9</v>
      </c>
      <c r="E582" s="3" t="s">
        <v>47</v>
      </c>
      <c r="F582" s="3" t="s">
        <v>48</v>
      </c>
      <c r="G582" s="7">
        <f>C582*1.05</f>
        <v>2194.7307551669323</v>
      </c>
    </row>
    <row r="583" spans="8:8" ht="20.25" customHeight="1">
      <c r="A583" s="3" t="s">
        <v>434</v>
      </c>
      <c r="B583" s="3" t="s">
        <v>8</v>
      </c>
      <c r="C583" s="4">
        <v>2090.21976682565</v>
      </c>
      <c r="D583" s="3" t="s">
        <v>12</v>
      </c>
      <c r="E583" s="3" t="s">
        <v>29</v>
      </c>
      <c r="F583" s="3" t="s">
        <v>30</v>
      </c>
      <c r="G583" s="7">
        <f>C583/8*1.05</f>
        <v>274.34134439586654</v>
      </c>
    </row>
    <row r="584" spans="8:8" ht="20.25" customHeight="1">
      <c r="A584" s="3" t="s">
        <v>435</v>
      </c>
      <c r="B584" s="3" t="s">
        <v>8</v>
      </c>
      <c r="C584" s="4">
        <v>148.772898565896</v>
      </c>
      <c r="D584" s="3" t="s">
        <v>9</v>
      </c>
      <c r="E584" s="3" t="s">
        <v>47</v>
      </c>
      <c r="F584" s="3" t="s">
        <v>11</v>
      </c>
      <c r="G584" s="7">
        <f>C584*1.05</f>
        <v>156.21154349419083</v>
      </c>
    </row>
    <row r="585" spans="8:8" ht="20.25" customHeight="1">
      <c r="A585" s="3" t="s">
        <v>435</v>
      </c>
      <c r="B585" s="3" t="s">
        <v>8</v>
      </c>
      <c r="C585" s="4">
        <v>148.772898565896</v>
      </c>
      <c r="D585" s="3" t="s">
        <v>12</v>
      </c>
      <c r="E585" s="3" t="s">
        <v>29</v>
      </c>
      <c r="F585" s="3" t="s">
        <v>30</v>
      </c>
      <c r="G585" s="7">
        <f>C585/10*1.05</f>
        <v>15.621154349419083</v>
      </c>
    </row>
    <row r="586" spans="8:8" ht="20.25" customHeight="1">
      <c r="A586" s="3" t="s">
        <v>436</v>
      </c>
      <c r="B586" s="3" t="s">
        <v>437</v>
      </c>
      <c r="C586" s="4">
        <v>148.772898565896</v>
      </c>
      <c r="D586" s="3" t="s">
        <v>23</v>
      </c>
      <c r="E586" s="3" t="s">
        <v>24</v>
      </c>
      <c r="F586" s="3" t="s">
        <v>25</v>
      </c>
      <c r="G586" s="7">
        <f>C586*2*1.05</f>
        <v>312.42308698838167</v>
      </c>
    </row>
    <row r="587" spans="8:8" ht="20.25" customHeight="1">
      <c r="A587" s="3" t="s">
        <v>436</v>
      </c>
      <c r="B587" s="3" t="s">
        <v>437</v>
      </c>
      <c r="C587" s="4">
        <v>148.772898565896</v>
      </c>
      <c r="D587" s="3" t="s">
        <v>26</v>
      </c>
      <c r="E587" s="3" t="s">
        <v>27</v>
      </c>
      <c r="F587" s="3" t="s">
        <v>28</v>
      </c>
      <c r="G587" s="7">
        <f>C587*1.05</f>
        <v>156.21154349419083</v>
      </c>
    </row>
    <row r="588" spans="8:8" ht="20.25" customHeight="1">
      <c r="A588" s="3" t="s">
        <v>436</v>
      </c>
      <c r="B588" s="3" t="s">
        <v>437</v>
      </c>
      <c r="C588" s="4">
        <v>148.772898565896</v>
      </c>
      <c r="D588" s="3" t="s">
        <v>132</v>
      </c>
      <c r="E588" s="3" t="s">
        <v>133</v>
      </c>
      <c r="F588" s="3" t="s">
        <v>134</v>
      </c>
      <c r="G588" s="7">
        <f t="shared" si="26" ref="G588:G590">C588*1.05</f>
        <v>156.21154349419083</v>
      </c>
    </row>
    <row r="589" spans="8:8" ht="20.25" customHeight="1">
      <c r="A589" s="3" t="s">
        <v>436</v>
      </c>
      <c r="B589" s="3" t="s">
        <v>437</v>
      </c>
      <c r="C589" s="4">
        <v>148.772898565896</v>
      </c>
      <c r="D589" s="3" t="s">
        <v>438</v>
      </c>
      <c r="E589" s="3" t="s">
        <v>439</v>
      </c>
      <c r="F589" s="3" t="s">
        <v>440</v>
      </c>
      <c r="G589" s="7">
        <f t="shared" si="26"/>
        <v>156.21154349419083</v>
      </c>
    </row>
    <row r="590" spans="8:8" ht="20.25" customHeight="1">
      <c r="A590" s="3" t="s">
        <v>436</v>
      </c>
      <c r="B590" s="3" t="s">
        <v>437</v>
      </c>
      <c r="C590" s="4">
        <v>148.772898565896</v>
      </c>
      <c r="D590" s="3" t="s">
        <v>441</v>
      </c>
      <c r="E590" s="3" t="s">
        <v>442</v>
      </c>
      <c r="F590" s="3" t="s">
        <v>443</v>
      </c>
      <c r="G590" s="7">
        <f t="shared" si="26"/>
        <v>156.21154349419083</v>
      </c>
    </row>
    <row r="591" spans="8:8" ht="20.25" customHeight="1">
      <c r="A591" s="3" t="s">
        <v>436</v>
      </c>
      <c r="B591" s="3" t="s">
        <v>437</v>
      </c>
      <c r="C591" s="4">
        <v>148.772898565896</v>
      </c>
      <c r="D591" s="3" t="s">
        <v>444</v>
      </c>
      <c r="E591" s="3" t="s">
        <v>445</v>
      </c>
      <c r="F591" s="3" t="s">
        <v>446</v>
      </c>
      <c r="G591" s="7">
        <f>C591*10*1.05</f>
        <v>1562.115434941908</v>
      </c>
    </row>
    <row r="592" spans="8:8" ht="20.25" customHeight="1">
      <c r="A592" s="3" t="s">
        <v>436</v>
      </c>
      <c r="B592" s="3" t="s">
        <v>437</v>
      </c>
      <c r="C592" s="4">
        <v>148.772898565896</v>
      </c>
      <c r="D592" s="3" t="s">
        <v>135</v>
      </c>
      <c r="E592" s="3" t="s">
        <v>136</v>
      </c>
      <c r="F592" s="3" t="s">
        <v>137</v>
      </c>
      <c r="G592" s="7">
        <f>C592*1.05</f>
        <v>156.21154349419083</v>
      </c>
    </row>
    <row r="593" spans="8:8" ht="20.25" customHeight="1">
      <c r="A593" s="3" t="s">
        <v>436</v>
      </c>
      <c r="B593" s="3" t="s">
        <v>437</v>
      </c>
      <c r="C593" s="4">
        <v>148.772898565896</v>
      </c>
      <c r="D593" s="3" t="s">
        <v>12</v>
      </c>
      <c r="E593" s="3" t="s">
        <v>138</v>
      </c>
      <c r="F593" s="3" t="s">
        <v>139</v>
      </c>
      <c r="G593" s="7">
        <f>C593/70*1.05</f>
        <v>2.23159347848844</v>
      </c>
    </row>
    <row r="594" spans="8:8" ht="20.25" customHeight="1">
      <c r="A594" s="3" t="s">
        <v>447</v>
      </c>
      <c r="B594" s="3" t="s">
        <v>8</v>
      </c>
      <c r="C594" s="4">
        <v>35.6269487750557</v>
      </c>
      <c r="D594" s="3" t="s">
        <v>9</v>
      </c>
      <c r="E594" s="3" t="s">
        <v>47</v>
      </c>
      <c r="F594" s="3" t="s">
        <v>48</v>
      </c>
      <c r="G594" s="7">
        <f>C594*1.05</f>
        <v>37.40829621380849</v>
      </c>
    </row>
    <row r="595" spans="8:8" ht="20.25" customHeight="1">
      <c r="A595" s="3" t="s">
        <v>447</v>
      </c>
      <c r="B595" s="3" t="s">
        <v>8</v>
      </c>
      <c r="C595" s="4">
        <v>35.6269487750557</v>
      </c>
      <c r="D595" s="3" t="s">
        <v>12</v>
      </c>
      <c r="E595" s="3" t="s">
        <v>13</v>
      </c>
      <c r="F595" s="3" t="s">
        <v>14</v>
      </c>
      <c r="G595" s="7">
        <f>C595/8*1.05</f>
        <v>4.676037026726061</v>
      </c>
    </row>
    <row r="596" spans="8:8" ht="20.25" customHeight="1">
      <c r="A596" s="3" t="s">
        <v>447</v>
      </c>
      <c r="B596" s="3" t="s">
        <v>8</v>
      </c>
      <c r="C596" s="4">
        <v>35.6269487750557</v>
      </c>
      <c r="D596" s="3" t="s">
        <v>76</v>
      </c>
      <c r="E596" s="3" t="s">
        <v>448</v>
      </c>
      <c r="F596" s="3" t="s">
        <v>449</v>
      </c>
      <c r="G596" s="7">
        <f>C596*1.05</f>
        <v>37.40829621380849</v>
      </c>
    </row>
    <row r="597" spans="8:8" ht="20.25" customHeight="1">
      <c r="A597" s="3" t="s">
        <v>450</v>
      </c>
      <c r="B597" s="3" t="s">
        <v>8</v>
      </c>
      <c r="C597" s="4">
        <v>67.4456555590159</v>
      </c>
      <c r="D597" s="3" t="s">
        <v>9</v>
      </c>
      <c r="E597" s="3" t="s">
        <v>50</v>
      </c>
      <c r="F597" s="3" t="s">
        <v>51</v>
      </c>
      <c r="G597" s="7">
        <f>C597*1.05</f>
        <v>70.8179383369667</v>
      </c>
    </row>
    <row r="598" spans="8:8" ht="20.25" customHeight="1">
      <c r="A598" s="3" t="s">
        <v>450</v>
      </c>
      <c r="B598" s="3" t="s">
        <v>8</v>
      </c>
      <c r="C598" s="4">
        <v>67.4456555590159</v>
      </c>
      <c r="D598" s="3" t="s">
        <v>12</v>
      </c>
      <c r="E598" s="3" t="s">
        <v>426</v>
      </c>
      <c r="F598" s="3" t="s">
        <v>427</v>
      </c>
      <c r="G598" s="7">
        <f>C598/12*1.05</f>
        <v>5.901494861413892</v>
      </c>
    </row>
    <row r="599" spans="8:8" ht="20.25" customHeight="1">
      <c r="A599" s="3" t="s">
        <v>451</v>
      </c>
      <c r="B599" s="3" t="s">
        <v>8</v>
      </c>
      <c r="C599" s="4">
        <v>67.4456555590159</v>
      </c>
      <c r="D599" s="3" t="s">
        <v>9</v>
      </c>
      <c r="E599" s="3" t="s">
        <v>50</v>
      </c>
      <c r="F599" s="3" t="s">
        <v>51</v>
      </c>
      <c r="G599" s="7">
        <f>C599*1.05</f>
        <v>70.8179383369667</v>
      </c>
    </row>
    <row r="600" spans="8:8" ht="20.25" customHeight="1">
      <c r="A600" s="3" t="s">
        <v>451</v>
      </c>
      <c r="B600" s="3" t="s">
        <v>8</v>
      </c>
      <c r="C600" s="4">
        <v>67.4456555590159</v>
      </c>
      <c r="D600" s="3" t="s">
        <v>12</v>
      </c>
      <c r="E600" s="3" t="s">
        <v>13</v>
      </c>
      <c r="F600" s="3" t="s">
        <v>14</v>
      </c>
      <c r="G600" s="7">
        <f>C600/15*1.05</f>
        <v>4.721195889131113</v>
      </c>
    </row>
    <row r="601" spans="8:8" ht="20.25" customHeight="1">
      <c r="A601" s="3" t="s">
        <v>451</v>
      </c>
      <c r="B601" s="3" t="s">
        <v>8</v>
      </c>
      <c r="C601" s="4">
        <v>67.4456555590159</v>
      </c>
      <c r="D601" s="3" t="s">
        <v>76</v>
      </c>
      <c r="E601" s="3" t="s">
        <v>116</v>
      </c>
      <c r="F601" s="3" t="s">
        <v>117</v>
      </c>
      <c r="G601" s="7">
        <f>C601*1.05</f>
        <v>70.8179383369667</v>
      </c>
    </row>
    <row r="602" spans="8:8" ht="20.25" customHeight="1">
      <c r="A602" s="3" t="s">
        <v>452</v>
      </c>
      <c r="B602" s="3" t="s">
        <v>8</v>
      </c>
      <c r="C602" s="4">
        <v>302.634411397671</v>
      </c>
      <c r="D602" s="3" t="s">
        <v>9</v>
      </c>
      <c r="E602" s="3" t="s">
        <v>50</v>
      </c>
      <c r="F602" s="3" t="s">
        <v>51</v>
      </c>
      <c r="G602" s="7">
        <f>C602*1.05</f>
        <v>317.76613196755454</v>
      </c>
    </row>
    <row r="603" spans="8:8" ht="20.25" customHeight="1">
      <c r="A603" s="3" t="s">
        <v>452</v>
      </c>
      <c r="B603" s="3" t="s">
        <v>8</v>
      </c>
      <c r="C603" s="4">
        <v>302.634411397671</v>
      </c>
      <c r="D603" s="3" t="s">
        <v>12</v>
      </c>
      <c r="E603" s="3" t="s">
        <v>13</v>
      </c>
      <c r="F603" s="3" t="s">
        <v>14</v>
      </c>
      <c r="G603" s="7">
        <f>C603/10*1.05</f>
        <v>31.776613196755456</v>
      </c>
    </row>
    <row r="604" spans="8:8" ht="20.25" customHeight="1">
      <c r="A604" s="3" t="s">
        <v>453</v>
      </c>
      <c r="B604" s="3" t="s">
        <v>60</v>
      </c>
      <c r="C604" s="4">
        <v>106558.061511782</v>
      </c>
      <c r="D604" s="3" t="s">
        <v>23</v>
      </c>
      <c r="E604" s="3" t="s">
        <v>24</v>
      </c>
      <c r="F604" s="3" t="s">
        <v>25</v>
      </c>
      <c r="G604" s="7">
        <f>C604*1.05</f>
        <v>111885.9645873711</v>
      </c>
    </row>
    <row r="605" spans="8:8" ht="20.25" customHeight="1">
      <c r="A605" s="3" t="s">
        <v>453</v>
      </c>
      <c r="B605" s="3" t="s">
        <v>60</v>
      </c>
      <c r="C605" s="4">
        <v>106558.061511782</v>
      </c>
      <c r="D605" s="3" t="s">
        <v>26</v>
      </c>
      <c r="E605" s="3" t="s">
        <v>27</v>
      </c>
      <c r="F605" s="3" t="s">
        <v>28</v>
      </c>
      <c r="G605" s="7">
        <f>C605*1.05</f>
        <v>111885.9645873711</v>
      </c>
    </row>
    <row r="606" spans="8:8" ht="20.25" customHeight="1">
      <c r="A606" s="3" t="s">
        <v>453</v>
      </c>
      <c r="B606" s="3" t="s">
        <v>60</v>
      </c>
      <c r="C606" s="4">
        <v>106558.061511782</v>
      </c>
      <c r="D606" s="3" t="s">
        <v>454</v>
      </c>
      <c r="E606" s="3" t="s">
        <v>60</v>
      </c>
      <c r="F606" s="3" t="s">
        <v>455</v>
      </c>
      <c r="G606" s="7">
        <f t="shared" si="27" ref="G606:G608">C606*1.05</f>
        <v>111885.9645873711</v>
      </c>
    </row>
    <row r="607" spans="8:8" ht="20.25" customHeight="1">
      <c r="A607" s="3" t="s">
        <v>453</v>
      </c>
      <c r="B607" s="3" t="s">
        <v>60</v>
      </c>
      <c r="C607" s="4">
        <v>106558.061511782</v>
      </c>
      <c r="D607" s="3" t="s">
        <v>63</v>
      </c>
      <c r="E607" s="3" t="s">
        <v>64</v>
      </c>
      <c r="F607" s="3" t="s">
        <v>65</v>
      </c>
      <c r="G607" s="7">
        <f t="shared" si="27"/>
        <v>111885.9645873711</v>
      </c>
    </row>
    <row r="608" spans="8:8" ht="20.25" customHeight="1">
      <c r="A608" s="3" t="s">
        <v>453</v>
      </c>
      <c r="B608" s="3" t="s">
        <v>60</v>
      </c>
      <c r="C608" s="4">
        <v>106558.061511782</v>
      </c>
      <c r="D608" s="3" t="s">
        <v>9</v>
      </c>
      <c r="E608" s="3" t="s">
        <v>50</v>
      </c>
      <c r="F608" s="3" t="s">
        <v>51</v>
      </c>
      <c r="G608" s="7">
        <f t="shared" si="27"/>
        <v>111885.9645873711</v>
      </c>
    </row>
    <row r="609" spans="8:8" ht="20.25" customHeight="1">
      <c r="A609" s="3" t="s">
        <v>453</v>
      </c>
      <c r="B609" s="3" t="s">
        <v>60</v>
      </c>
      <c r="C609" s="4">
        <v>106558.061511782</v>
      </c>
      <c r="D609" s="3" t="s">
        <v>12</v>
      </c>
      <c r="E609" s="3" t="s">
        <v>13</v>
      </c>
      <c r="F609" s="3" t="s">
        <v>14</v>
      </c>
      <c r="G609" s="7">
        <f>C609/54*1.05</f>
        <v>2071.962307173539</v>
      </c>
    </row>
    <row r="610" spans="8:8" ht="20.25" customHeight="1">
      <c r="A610" s="3" t="s">
        <v>453</v>
      </c>
      <c r="B610" s="3" t="s">
        <v>141</v>
      </c>
      <c r="C610" s="4">
        <v>201990.556626134</v>
      </c>
      <c r="D610" s="3" t="s">
        <v>23</v>
      </c>
      <c r="E610" s="3" t="s">
        <v>24</v>
      </c>
      <c r="F610" s="3" t="s">
        <v>25</v>
      </c>
      <c r="G610" s="7">
        <f>C610*1.05</f>
        <v>212090.0844574407</v>
      </c>
    </row>
    <row r="611" spans="8:8" ht="20.25" customHeight="1">
      <c r="A611" s="3" t="s">
        <v>453</v>
      </c>
      <c r="B611" s="3" t="s">
        <v>141</v>
      </c>
      <c r="C611" s="4">
        <v>201990.556626134</v>
      </c>
      <c r="D611" s="3" t="s">
        <v>69</v>
      </c>
      <c r="E611" s="3" t="s">
        <v>70</v>
      </c>
      <c r="F611" s="3" t="s">
        <v>71</v>
      </c>
      <c r="G611" s="7">
        <f>C611*1.05</f>
        <v>212090.0844574407</v>
      </c>
    </row>
    <row r="612" spans="8:8" ht="20.25" customHeight="1">
      <c r="A612" s="3" t="s">
        <v>453</v>
      </c>
      <c r="B612" s="3" t="s">
        <v>141</v>
      </c>
      <c r="C612" s="4">
        <v>201990.556626134</v>
      </c>
      <c r="D612" s="3" t="s">
        <v>26</v>
      </c>
      <c r="E612" s="3" t="s">
        <v>27</v>
      </c>
      <c r="F612" s="3" t="s">
        <v>28</v>
      </c>
      <c r="G612" s="7">
        <f>C612*1.05</f>
        <v>212090.0844574407</v>
      </c>
    </row>
    <row r="613" spans="8:8" ht="20.25" customHeight="1">
      <c r="A613" s="3" t="s">
        <v>453</v>
      </c>
      <c r="B613" s="3" t="s">
        <v>141</v>
      </c>
      <c r="C613" s="4">
        <v>201990.556626134</v>
      </c>
      <c r="D613" s="3" t="s">
        <v>456</v>
      </c>
      <c r="E613" s="3" t="s">
        <v>141</v>
      </c>
      <c r="F613" s="3" t="s">
        <v>457</v>
      </c>
      <c r="G613" s="7">
        <f t="shared" si="28" ref="G613:G614">C613*1.05</f>
        <v>212090.0844574407</v>
      </c>
    </row>
    <row r="614" spans="8:8" ht="20.25" customHeight="1">
      <c r="A614" s="3" t="s">
        <v>453</v>
      </c>
      <c r="B614" s="3" t="s">
        <v>141</v>
      </c>
      <c r="C614" s="4">
        <v>201990.556626134</v>
      </c>
      <c r="D614" s="3" t="s">
        <v>72</v>
      </c>
      <c r="E614" s="3" t="s">
        <v>108</v>
      </c>
      <c r="F614" s="3" t="s">
        <v>109</v>
      </c>
      <c r="G614" s="7">
        <f t="shared" si="28"/>
        <v>212090.0844574407</v>
      </c>
    </row>
    <row r="615" spans="8:8" ht="20.25" customHeight="1">
      <c r="A615" s="3" t="s">
        <v>453</v>
      </c>
      <c r="B615" s="3" t="s">
        <v>141</v>
      </c>
      <c r="C615" s="4">
        <v>201990.556626134</v>
      </c>
      <c r="D615" s="3" t="s">
        <v>12</v>
      </c>
      <c r="E615" s="3" t="s">
        <v>38</v>
      </c>
      <c r="F615" s="3" t="s">
        <v>39</v>
      </c>
      <c r="G615" s="7">
        <f>C615/56*1.05</f>
        <v>3787.3229367400127</v>
      </c>
    </row>
    <row r="616" spans="8:8" ht="20.25" customHeight="1">
      <c r="A616" s="3" t="s">
        <v>453</v>
      </c>
      <c r="B616" s="3" t="s">
        <v>8</v>
      </c>
      <c r="C616" s="4">
        <v>578.738151658768</v>
      </c>
      <c r="D616" s="3" t="s">
        <v>9</v>
      </c>
      <c r="E616" s="3" t="s">
        <v>50</v>
      </c>
      <c r="F616" s="3" t="s">
        <v>51</v>
      </c>
      <c r="G616" s="7">
        <f>C616*1.05</f>
        <v>607.6750592417063</v>
      </c>
    </row>
    <row r="617" spans="8:8" ht="20.25" customHeight="1">
      <c r="A617" s="3" t="s">
        <v>453</v>
      </c>
      <c r="B617" s="3" t="s">
        <v>8</v>
      </c>
      <c r="C617" s="4">
        <v>578.738151658768</v>
      </c>
      <c r="D617" s="3" t="s">
        <v>12</v>
      </c>
      <c r="E617" s="3" t="s">
        <v>13</v>
      </c>
      <c r="F617" s="3" t="s">
        <v>14</v>
      </c>
      <c r="G617" s="7">
        <f>C617/15*1.05</f>
        <v>40.51167061611376</v>
      </c>
    </row>
    <row r="618" spans="8:8" ht="20.25" customHeight="1">
      <c r="A618" s="3" t="s">
        <v>458</v>
      </c>
      <c r="B618" s="3" t="s">
        <v>249</v>
      </c>
      <c r="C618" s="4">
        <v>4301.94550423918</v>
      </c>
      <c r="D618" s="3" t="s">
        <v>23</v>
      </c>
      <c r="E618" s="3" t="s">
        <v>24</v>
      </c>
      <c r="F618" s="3" t="s">
        <v>25</v>
      </c>
      <c r="G618" s="7">
        <f>C618*1.05</f>
        <v>4517.04277945114</v>
      </c>
    </row>
    <row r="619" spans="8:8" ht="20.25" customHeight="1">
      <c r="A619" s="3" t="s">
        <v>458</v>
      </c>
      <c r="B619" s="3" t="s">
        <v>249</v>
      </c>
      <c r="C619" s="4">
        <v>4301.94550423918</v>
      </c>
      <c r="D619" s="3" t="s">
        <v>459</v>
      </c>
      <c r="E619" s="3" t="s">
        <v>249</v>
      </c>
      <c r="F619" s="3" t="s">
        <v>460</v>
      </c>
      <c r="G619" s="7">
        <f>C619*1.05</f>
        <v>4517.04277945114</v>
      </c>
    </row>
    <row r="620" spans="8:8" ht="20.25" customHeight="1">
      <c r="A620" s="3" t="s">
        <v>458</v>
      </c>
      <c r="B620" s="3" t="s">
        <v>249</v>
      </c>
      <c r="C620" s="4">
        <v>4301.94550423918</v>
      </c>
      <c r="D620" s="3" t="s">
        <v>461</v>
      </c>
      <c r="E620" s="3" t="s">
        <v>249</v>
      </c>
      <c r="F620" s="3" t="s">
        <v>462</v>
      </c>
      <c r="G620" s="7">
        <f t="shared" si="29" ref="G620">C620*1.05</f>
        <v>4517.04277945114</v>
      </c>
    </row>
    <row r="621" spans="8:8" ht="20.25" customHeight="1">
      <c r="A621" s="3" t="s">
        <v>458</v>
      </c>
      <c r="B621" s="3" t="s">
        <v>249</v>
      </c>
      <c r="C621" s="4">
        <v>4301.94550423918</v>
      </c>
      <c r="D621" s="3" t="s">
        <v>358</v>
      </c>
      <c r="E621" s="3" t="s">
        <v>359</v>
      </c>
      <c r="F621" s="3" t="s">
        <v>360</v>
      </c>
      <c r="G621" s="7">
        <f>C621*1.01</f>
        <v>4344.964959281572</v>
      </c>
    </row>
    <row r="622" spans="8:8" ht="20.25" customHeight="1">
      <c r="A622" s="3" t="s">
        <v>458</v>
      </c>
      <c r="B622" s="3" t="s">
        <v>249</v>
      </c>
      <c r="C622" s="4">
        <v>4301.94550423918</v>
      </c>
      <c r="D622" s="3" t="s">
        <v>12</v>
      </c>
      <c r="E622" s="3" t="s">
        <v>29</v>
      </c>
      <c r="F622" s="3" t="s">
        <v>30</v>
      </c>
      <c r="G622" s="7">
        <f>C622/84*1.05</f>
        <v>53.77431880298975</v>
      </c>
    </row>
    <row r="623" spans="8:8" ht="20.25" customHeight="1">
      <c r="A623" s="3" t="s">
        <v>463</v>
      </c>
      <c r="B623" s="3" t="s">
        <v>8</v>
      </c>
      <c r="C623" s="4">
        <v>823.352202619331</v>
      </c>
      <c r="D623" s="3" t="s">
        <v>9</v>
      </c>
      <c r="E623" s="3" t="s">
        <v>50</v>
      </c>
      <c r="F623" s="3" t="s">
        <v>51</v>
      </c>
      <c r="G623" s="7">
        <f>C623*1.05</f>
        <v>864.5198127502977</v>
      </c>
    </row>
    <row r="624" spans="8:8" ht="20.25" customHeight="1">
      <c r="A624" s="3" t="s">
        <v>463</v>
      </c>
      <c r="B624" s="3" t="s">
        <v>8</v>
      </c>
      <c r="C624" s="4">
        <v>823.352202619331</v>
      </c>
      <c r="D624" s="3" t="s">
        <v>12</v>
      </c>
      <c r="E624" s="3" t="s">
        <v>13</v>
      </c>
      <c r="F624" s="3" t="s">
        <v>14</v>
      </c>
      <c r="G624" s="7">
        <f>C624/15*1.05</f>
        <v>57.63465418335317</v>
      </c>
    </row>
    <row r="625" spans="8:8" ht="20.25" customHeight="1">
      <c r="A625" s="3" t="s">
        <v>464</v>
      </c>
      <c r="B625" s="3" t="s">
        <v>8</v>
      </c>
      <c r="C625" s="4">
        <v>27.0567596002104</v>
      </c>
      <c r="D625" s="3" t="s">
        <v>9</v>
      </c>
      <c r="E625" s="3" t="s">
        <v>50</v>
      </c>
      <c r="F625" s="3" t="s">
        <v>51</v>
      </c>
      <c r="G625" s="7">
        <f>C625*1.05</f>
        <v>28.409597580220918</v>
      </c>
    </row>
    <row r="626" spans="8:8" ht="20.25" customHeight="1">
      <c r="A626" s="3" t="s">
        <v>464</v>
      </c>
      <c r="B626" s="3" t="s">
        <v>8</v>
      </c>
      <c r="C626" s="4">
        <v>27.0567596002104</v>
      </c>
      <c r="D626" s="3" t="s">
        <v>12</v>
      </c>
      <c r="E626" s="3" t="s">
        <v>13</v>
      </c>
      <c r="F626" s="3" t="s">
        <v>14</v>
      </c>
      <c r="G626" s="7">
        <f>C626/15*1.05</f>
        <v>1.8939731720147281</v>
      </c>
    </row>
    <row r="627" spans="8:8" ht="20.25" customHeight="1">
      <c r="A627" s="3" t="s">
        <v>464</v>
      </c>
      <c r="B627" s="3" t="s">
        <v>8</v>
      </c>
      <c r="C627" s="4">
        <v>27.0567596002104</v>
      </c>
      <c r="D627" s="3" t="s">
        <v>76</v>
      </c>
      <c r="E627" s="3" t="s">
        <v>77</v>
      </c>
      <c r="F627" s="3" t="s">
        <v>78</v>
      </c>
      <c r="G627" s="7">
        <f>C627*1.05</f>
        <v>28.409597580220918</v>
      </c>
    </row>
    <row r="628" spans="8:8" ht="20.25" customHeight="1">
      <c r="A628" s="3" t="s">
        <v>465</v>
      </c>
      <c r="B628" s="3" t="s">
        <v>8</v>
      </c>
      <c r="C628" s="4">
        <v>480.935311944822</v>
      </c>
      <c r="D628" s="3" t="s">
        <v>9</v>
      </c>
      <c r="E628" s="3" t="s">
        <v>47</v>
      </c>
      <c r="F628" s="3" t="s">
        <v>48</v>
      </c>
      <c r="G628" s="7">
        <f>C628*1.05</f>
        <v>504.9820775420631</v>
      </c>
    </row>
    <row r="629" spans="8:8" ht="20.25" customHeight="1">
      <c r="A629" s="3" t="s">
        <v>465</v>
      </c>
      <c r="B629" s="3" t="s">
        <v>8</v>
      </c>
      <c r="C629" s="4">
        <v>480.935311944822</v>
      </c>
      <c r="D629" s="3" t="s">
        <v>12</v>
      </c>
      <c r="E629" s="3" t="s">
        <v>29</v>
      </c>
      <c r="F629" s="3" t="s">
        <v>30</v>
      </c>
      <c r="G629" s="7">
        <f>C629/8*1.05</f>
        <v>63.12275969275789</v>
      </c>
    </row>
    <row r="630" spans="8:8" ht="20.25" customHeight="1">
      <c r="A630" s="3" t="s">
        <v>466</v>
      </c>
      <c r="B630" s="3" t="s">
        <v>8</v>
      </c>
      <c r="C630" s="4">
        <v>480.935311944822</v>
      </c>
      <c r="D630" s="3" t="s">
        <v>9</v>
      </c>
      <c r="E630" s="3" t="s">
        <v>50</v>
      </c>
      <c r="F630" s="3" t="s">
        <v>51</v>
      </c>
      <c r="G630" s="7">
        <f>C630*1.05</f>
        <v>504.9820775420631</v>
      </c>
    </row>
    <row r="631" spans="8:8" ht="20.25" customHeight="1">
      <c r="A631" s="3" t="s">
        <v>466</v>
      </c>
      <c r="B631" s="3" t="s">
        <v>8</v>
      </c>
      <c r="C631" s="4">
        <v>480.935311944822</v>
      </c>
      <c r="D631" s="3" t="s">
        <v>12</v>
      </c>
      <c r="E631" s="3" t="s">
        <v>13</v>
      </c>
      <c r="F631" s="3" t="s">
        <v>14</v>
      </c>
      <c r="G631" s="7">
        <f>C631/15*1.05</f>
        <v>33.66547183613754</v>
      </c>
    </row>
    <row r="632" spans="8:8" ht="20.25" customHeight="1">
      <c r="A632" s="3" t="s">
        <v>467</v>
      </c>
      <c r="B632" s="3" t="s">
        <v>8</v>
      </c>
      <c r="C632" s="4">
        <v>771.703271784904</v>
      </c>
      <c r="D632" s="3" t="s">
        <v>9</v>
      </c>
      <c r="E632" s="3" t="s">
        <v>47</v>
      </c>
      <c r="F632" s="3" t="s">
        <v>48</v>
      </c>
      <c r="G632" s="7">
        <f>C632*1.05</f>
        <v>810.2884353741492</v>
      </c>
    </row>
    <row r="633" spans="8:8" ht="20.25" customHeight="1">
      <c r="A633" s="3" t="s">
        <v>467</v>
      </c>
      <c r="B633" s="3" t="s">
        <v>8</v>
      </c>
      <c r="C633" s="4">
        <v>771.703271784904</v>
      </c>
      <c r="D633" s="3" t="s">
        <v>12</v>
      </c>
      <c r="E633" s="3" t="s">
        <v>29</v>
      </c>
      <c r="F633" s="3" t="s">
        <v>30</v>
      </c>
      <c r="G633" s="7">
        <f>C633/8*1.05</f>
        <v>101.28605442176865</v>
      </c>
    </row>
    <row r="634" spans="8:8" ht="20.25" customHeight="1">
      <c r="A634" s="3" t="s">
        <v>468</v>
      </c>
      <c r="B634" s="3" t="s">
        <v>8</v>
      </c>
      <c r="C634" s="4">
        <v>44.3254011570789</v>
      </c>
      <c r="D634" s="3" t="s">
        <v>9</v>
      </c>
      <c r="E634" s="3" t="s">
        <v>50</v>
      </c>
      <c r="F634" s="3" t="s">
        <v>51</v>
      </c>
      <c r="G634" s="7">
        <f>C634*1.05</f>
        <v>46.54167121493285</v>
      </c>
    </row>
    <row r="635" spans="8:8" ht="20.25" customHeight="1">
      <c r="A635" s="3" t="s">
        <v>468</v>
      </c>
      <c r="B635" s="3" t="s">
        <v>8</v>
      </c>
      <c r="C635" s="4">
        <v>44.3254011570789</v>
      </c>
      <c r="D635" s="3" t="s">
        <v>12</v>
      </c>
      <c r="E635" s="3" t="s">
        <v>13</v>
      </c>
      <c r="F635" s="3" t="s">
        <v>14</v>
      </c>
      <c r="G635" s="7">
        <f>C635/15*1.05</f>
        <v>3.1027780809955234</v>
      </c>
    </row>
    <row r="636" spans="8:8" ht="20.25" customHeight="1">
      <c r="A636" s="3" t="s">
        <v>469</v>
      </c>
      <c r="B636" s="3" t="s">
        <v>8</v>
      </c>
      <c r="C636" s="4">
        <v>44.3254011570789</v>
      </c>
      <c r="D636" s="3" t="s">
        <v>9</v>
      </c>
      <c r="E636" s="3" t="s">
        <v>50</v>
      </c>
      <c r="F636" s="3" t="s">
        <v>51</v>
      </c>
      <c r="G636" s="7">
        <f>C636*1.05</f>
        <v>46.54167121493285</v>
      </c>
    </row>
    <row r="637" spans="8:8" ht="20.25" customHeight="1">
      <c r="A637" s="3" t="s">
        <v>469</v>
      </c>
      <c r="B637" s="3" t="s">
        <v>8</v>
      </c>
      <c r="C637" s="4">
        <v>44.3254011570789</v>
      </c>
      <c r="D637" s="3" t="s">
        <v>12</v>
      </c>
      <c r="E637" s="3" t="s">
        <v>13</v>
      </c>
      <c r="F637" s="3" t="s">
        <v>14</v>
      </c>
      <c r="G637" s="7">
        <f>C637/15*1.05</f>
        <v>3.1027780809955234</v>
      </c>
    </row>
    <row r="638" spans="8:8" ht="20.25" customHeight="1">
      <c r="A638" s="3" t="s">
        <v>470</v>
      </c>
      <c r="B638" s="3" t="s">
        <v>8</v>
      </c>
      <c r="C638" s="4">
        <v>100.251538286235</v>
      </c>
      <c r="D638" s="3" t="s">
        <v>9</v>
      </c>
      <c r="E638" s="3" t="s">
        <v>50</v>
      </c>
      <c r="F638" s="3" t="s">
        <v>51</v>
      </c>
      <c r="G638" s="7">
        <f>C638*1.05</f>
        <v>105.26411520054675</v>
      </c>
    </row>
    <row r="639" spans="8:8" ht="20.25" customHeight="1">
      <c r="A639" s="3" t="s">
        <v>470</v>
      </c>
      <c r="B639" s="3" t="s">
        <v>8</v>
      </c>
      <c r="C639" s="4">
        <v>100.251538286235</v>
      </c>
      <c r="D639" s="3" t="s">
        <v>12</v>
      </c>
      <c r="E639" s="3" t="s">
        <v>13</v>
      </c>
      <c r="F639" s="3" t="s">
        <v>14</v>
      </c>
      <c r="G639" s="7">
        <f>C639/15*1.05</f>
        <v>7.017607680036451</v>
      </c>
    </row>
    <row r="640" spans="8:8" ht="20.25" customHeight="1">
      <c r="A640" s="3" t="s">
        <v>471</v>
      </c>
      <c r="B640" s="3" t="s">
        <v>8</v>
      </c>
      <c r="C640" s="4">
        <v>246.766937669377</v>
      </c>
      <c r="D640" s="3" t="s">
        <v>9</v>
      </c>
      <c r="E640" s="3" t="s">
        <v>50</v>
      </c>
      <c r="F640" s="3" t="s">
        <v>51</v>
      </c>
      <c r="G640" s="7">
        <f>C640*1.05</f>
        <v>259.1052845528459</v>
      </c>
    </row>
    <row r="641" spans="8:8" ht="20.25" customHeight="1">
      <c r="A641" s="3" t="s">
        <v>471</v>
      </c>
      <c r="B641" s="3" t="s">
        <v>8</v>
      </c>
      <c r="C641" s="4">
        <v>246.766937669377</v>
      </c>
      <c r="D641" s="3" t="s">
        <v>12</v>
      </c>
      <c r="E641" s="3" t="s">
        <v>13</v>
      </c>
      <c r="F641" s="3" t="s">
        <v>14</v>
      </c>
      <c r="G641" s="7">
        <f>C641/15*1.05</f>
        <v>17.273685636856392</v>
      </c>
    </row>
    <row r="642" spans="8:8" ht="20.25" customHeight="1">
      <c r="A642" s="3" t="s">
        <v>472</v>
      </c>
      <c r="B642" s="3" t="s">
        <v>8</v>
      </c>
      <c r="C642" s="4">
        <v>335.090888252149</v>
      </c>
      <c r="D642" s="3" t="s">
        <v>9</v>
      </c>
      <c r="E642" s="3" t="s">
        <v>50</v>
      </c>
      <c r="F642" s="3" t="s">
        <v>51</v>
      </c>
      <c r="G642" s="7">
        <f>C642*1.05</f>
        <v>351.84543266475646</v>
      </c>
    </row>
    <row r="643" spans="8:8" ht="20.25" customHeight="1">
      <c r="A643" s="3" t="s">
        <v>472</v>
      </c>
      <c r="B643" s="3" t="s">
        <v>8</v>
      </c>
      <c r="C643" s="4">
        <v>335.090888252149</v>
      </c>
      <c r="D643" s="3" t="s">
        <v>12</v>
      </c>
      <c r="E643" s="3" t="s">
        <v>13</v>
      </c>
      <c r="F643" s="3" t="s">
        <v>14</v>
      </c>
      <c r="G643" s="7">
        <f>C643/15*1.05</f>
        <v>23.45636217765043</v>
      </c>
    </row>
    <row r="644" spans="8:8" ht="20.25" customHeight="1">
      <c r="A644" s="3" t="s">
        <v>473</v>
      </c>
      <c r="B644" s="3" t="s">
        <v>8</v>
      </c>
      <c r="C644" s="4">
        <v>19.896144278607</v>
      </c>
      <c r="D644" s="3" t="s">
        <v>9</v>
      </c>
      <c r="E644" s="3" t="s">
        <v>50</v>
      </c>
      <c r="F644" s="3" t="s">
        <v>51</v>
      </c>
      <c r="G644" s="7">
        <f>C644*1.05</f>
        <v>20.89095149253735</v>
      </c>
    </row>
    <row r="645" spans="8:8" ht="20.25" customHeight="1">
      <c r="A645" s="3" t="s">
        <v>473</v>
      </c>
      <c r="B645" s="3" t="s">
        <v>8</v>
      </c>
      <c r="C645" s="4">
        <v>19.896144278607</v>
      </c>
      <c r="D645" s="3" t="s">
        <v>12</v>
      </c>
      <c r="E645" s="3" t="s">
        <v>13</v>
      </c>
      <c r="F645" s="3" t="s">
        <v>14</v>
      </c>
      <c r="G645" s="7">
        <f>C645/15*1.05</f>
        <v>1.39273009950249</v>
      </c>
    </row>
    <row r="646" spans="8:8" ht="20.25" customHeight="1">
      <c r="A646" s="3" t="s">
        <v>474</v>
      </c>
      <c r="B646" s="3" t="s">
        <v>8</v>
      </c>
      <c r="C646" s="4">
        <v>168.570771063461</v>
      </c>
      <c r="D646" s="3" t="s">
        <v>9</v>
      </c>
      <c r="E646" s="3" t="s">
        <v>50</v>
      </c>
      <c r="F646" s="3" t="s">
        <v>51</v>
      </c>
      <c r="G646" s="7">
        <f>C646*1.05</f>
        <v>176.99930961663406</v>
      </c>
    </row>
    <row r="647" spans="8:8" ht="20.25" customHeight="1">
      <c r="A647" s="3" t="s">
        <v>474</v>
      </c>
      <c r="B647" s="3" t="s">
        <v>8</v>
      </c>
      <c r="C647" s="4">
        <v>168.570771063461</v>
      </c>
      <c r="D647" s="3" t="s">
        <v>12</v>
      </c>
      <c r="E647" s="3" t="s">
        <v>13</v>
      </c>
      <c r="F647" s="3" t="s">
        <v>14</v>
      </c>
      <c r="G647" s="7">
        <f>C647/15*1.05</f>
        <v>11.79995397444227</v>
      </c>
    </row>
    <row r="648" spans="8:8" ht="20.25" customHeight="1">
      <c r="A648" s="3" t="s">
        <v>474</v>
      </c>
      <c r="B648" s="3" t="s">
        <v>8</v>
      </c>
      <c r="C648" s="4">
        <v>168.570771063461</v>
      </c>
      <c r="D648" s="3" t="s">
        <v>76</v>
      </c>
      <c r="E648" s="3" t="s">
        <v>116</v>
      </c>
      <c r="F648" s="3" t="s">
        <v>117</v>
      </c>
      <c r="G648" s="7">
        <f>C648*1.05</f>
        <v>176.99930961663406</v>
      </c>
    </row>
    <row r="649" spans="8:8" ht="20.25" customHeight="1">
      <c r="A649" s="3" t="s">
        <v>475</v>
      </c>
      <c r="B649" s="3" t="s">
        <v>8</v>
      </c>
      <c r="C649" s="4">
        <v>34.0159162303665</v>
      </c>
      <c r="D649" s="3" t="s">
        <v>9</v>
      </c>
      <c r="E649" s="3" t="s">
        <v>47</v>
      </c>
      <c r="F649" s="3" t="s">
        <v>48</v>
      </c>
      <c r="G649" s="7">
        <f>C649*1.05</f>
        <v>35.716712041884826</v>
      </c>
    </row>
    <row r="650" spans="8:8" ht="20.25" customHeight="1">
      <c r="A650" s="3" t="s">
        <v>475</v>
      </c>
      <c r="B650" s="3" t="s">
        <v>8</v>
      </c>
      <c r="C650" s="4">
        <v>34.0159162303665</v>
      </c>
      <c r="D650" s="3" t="s">
        <v>12</v>
      </c>
      <c r="E650" s="3" t="s">
        <v>29</v>
      </c>
      <c r="F650" s="3" t="s">
        <v>30</v>
      </c>
      <c r="G650" s="7">
        <f>C650/7*1.05</f>
        <v>5.102387434554975</v>
      </c>
    </row>
    <row r="651" spans="8:8" ht="20.25" customHeight="1">
      <c r="A651" s="3" t="s">
        <v>476</v>
      </c>
      <c r="B651" s="3" t="s">
        <v>401</v>
      </c>
      <c r="C651" s="4">
        <v>14.0322413435621</v>
      </c>
      <c r="D651" s="3" t="s">
        <v>9</v>
      </c>
      <c r="E651" s="3" t="s">
        <v>47</v>
      </c>
      <c r="F651" s="3" t="s">
        <v>48</v>
      </c>
      <c r="G651" s="7">
        <f>C651*1.05</f>
        <v>14.733853410740206</v>
      </c>
    </row>
    <row r="652" spans="8:8" ht="20.25" customHeight="1">
      <c r="A652" s="3" t="s">
        <v>476</v>
      </c>
      <c r="B652" s="3" t="s">
        <v>401</v>
      </c>
      <c r="C652" s="4">
        <v>14.0322413435621</v>
      </c>
      <c r="D652" s="3" t="s">
        <v>12</v>
      </c>
      <c r="E652" s="3" t="s">
        <v>29</v>
      </c>
      <c r="F652" s="3" t="s">
        <v>30</v>
      </c>
      <c r="G652" s="7">
        <f>C652/8*1.05</f>
        <v>1.8417316763425258</v>
      </c>
    </row>
    <row r="653" spans="8:8" ht="20.25" customHeight="1">
      <c r="A653" s="3" t="s">
        <v>477</v>
      </c>
      <c r="B653" s="3" t="s">
        <v>8</v>
      </c>
      <c r="C653" s="4">
        <v>693.809895037196</v>
      </c>
      <c r="D653" s="3" t="s">
        <v>9</v>
      </c>
      <c r="E653" s="3" t="s">
        <v>47</v>
      </c>
      <c r="F653" s="3" t="s">
        <v>48</v>
      </c>
      <c r="G653" s="7">
        <f>C653*1.05</f>
        <v>728.5003897890559</v>
      </c>
    </row>
    <row r="654" spans="8:8" ht="20.25" customHeight="1">
      <c r="A654" s="3" t="s">
        <v>477</v>
      </c>
      <c r="B654" s="3" t="s">
        <v>8</v>
      </c>
      <c r="C654" s="4">
        <v>693.809895037196</v>
      </c>
      <c r="D654" s="3" t="s">
        <v>12</v>
      </c>
      <c r="E654" s="3" t="s">
        <v>29</v>
      </c>
      <c r="F654" s="3" t="s">
        <v>30</v>
      </c>
      <c r="G654" s="7">
        <f>C654/8*1.05</f>
        <v>91.06254872363199</v>
      </c>
    </row>
    <row r="655" spans="8:8" ht="20.25" customHeight="1">
      <c r="A655" s="3" t="s">
        <v>477</v>
      </c>
      <c r="B655" s="3" t="s">
        <v>387</v>
      </c>
      <c r="C655" s="4">
        <v>13869.3030800169</v>
      </c>
      <c r="D655" s="3" t="s">
        <v>23</v>
      </c>
      <c r="E655" s="3" t="s">
        <v>24</v>
      </c>
      <c r="F655" s="3" t="s">
        <v>25</v>
      </c>
      <c r="G655" s="7">
        <f>C655*1.05</f>
        <v>14562.768234017745</v>
      </c>
    </row>
    <row r="656" spans="8:8" ht="20.25" customHeight="1">
      <c r="A656" s="3" t="s">
        <v>477</v>
      </c>
      <c r="B656" s="3" t="s">
        <v>387</v>
      </c>
      <c r="C656" s="4">
        <v>13869.3030800169</v>
      </c>
      <c r="D656" s="3" t="s">
        <v>26</v>
      </c>
      <c r="E656" s="3" t="s">
        <v>27</v>
      </c>
      <c r="F656" s="3" t="s">
        <v>28</v>
      </c>
      <c r="G656" s="7">
        <f>C656*1.05</f>
        <v>14562.768234017745</v>
      </c>
    </row>
    <row r="657" spans="8:8" ht="20.25" customHeight="1">
      <c r="A657" s="3" t="s">
        <v>477</v>
      </c>
      <c r="B657" s="3" t="s">
        <v>387</v>
      </c>
      <c r="C657" s="4">
        <v>13869.3030800169</v>
      </c>
      <c r="D657" s="3" t="s">
        <v>478</v>
      </c>
      <c r="E657" s="3" t="s">
        <v>387</v>
      </c>
      <c r="F657" s="3" t="s">
        <v>479</v>
      </c>
      <c r="G657" s="7">
        <f t="shared" si="30" ref="G657:G658">C657*1.05</f>
        <v>14562.768234017745</v>
      </c>
    </row>
    <row r="658" spans="8:8" ht="20.25" customHeight="1">
      <c r="A658" s="3" t="s">
        <v>477</v>
      </c>
      <c r="B658" s="3" t="s">
        <v>387</v>
      </c>
      <c r="C658" s="4">
        <v>13869.3030800169</v>
      </c>
      <c r="D658" s="3" t="s">
        <v>63</v>
      </c>
      <c r="E658" s="3" t="s">
        <v>64</v>
      </c>
      <c r="F658" s="3" t="s">
        <v>65</v>
      </c>
      <c r="G658" s="7">
        <f t="shared" si="30"/>
        <v>14562.768234017745</v>
      </c>
    </row>
    <row r="659" spans="8:8" ht="20.25" customHeight="1">
      <c r="A659" s="3" t="s">
        <v>477</v>
      </c>
      <c r="B659" s="3" t="s">
        <v>387</v>
      </c>
      <c r="C659" s="4">
        <v>13869.3030800169</v>
      </c>
      <c r="D659" s="3" t="s">
        <v>12</v>
      </c>
      <c r="E659" s="3" t="s">
        <v>13</v>
      </c>
      <c r="F659" s="3" t="s">
        <v>14</v>
      </c>
      <c r="G659" s="7">
        <f>C65942*1.05</f>
        <v>0.0</v>
      </c>
    </row>
    <row r="660" spans="8:8" ht="20.25" customHeight="1">
      <c r="A660" s="3" t="s">
        <v>477</v>
      </c>
      <c r="B660" s="3" t="s">
        <v>480</v>
      </c>
      <c r="C660" s="4">
        <v>229333.654074703</v>
      </c>
      <c r="D660" s="3" t="s">
        <v>23</v>
      </c>
      <c r="E660" s="3" t="s">
        <v>24</v>
      </c>
      <c r="F660" s="3" t="s">
        <v>25</v>
      </c>
      <c r="G660" s="7">
        <f>C660*1.05</f>
        <v>240800.33677843816</v>
      </c>
    </row>
    <row r="661" spans="8:8" ht="20.25" customHeight="1">
      <c r="A661" s="3" t="s">
        <v>477</v>
      </c>
      <c r="B661" s="3" t="s">
        <v>480</v>
      </c>
      <c r="C661" s="4">
        <v>229333.654074703</v>
      </c>
      <c r="D661" s="3" t="s">
        <v>69</v>
      </c>
      <c r="E661" s="3" t="s">
        <v>70</v>
      </c>
      <c r="F661" s="3" t="s">
        <v>71</v>
      </c>
      <c r="G661" s="7">
        <f>C661*1.05</f>
        <v>240800.33677843816</v>
      </c>
    </row>
    <row r="662" spans="8:8" ht="20.25" customHeight="1">
      <c r="A662" s="3" t="s">
        <v>477</v>
      </c>
      <c r="B662" s="3" t="s">
        <v>480</v>
      </c>
      <c r="C662" s="4">
        <v>229333.654074703</v>
      </c>
      <c r="D662" s="3" t="s">
        <v>26</v>
      </c>
      <c r="E662" s="3" t="s">
        <v>27</v>
      </c>
      <c r="F662" s="3" t="s">
        <v>28</v>
      </c>
      <c r="G662" s="7">
        <f>C662*1.05</f>
        <v>240800.33677843816</v>
      </c>
    </row>
    <row r="663" spans="8:8" ht="20.25" customHeight="1">
      <c r="A663" s="3" t="s">
        <v>477</v>
      </c>
      <c r="B663" s="3" t="s">
        <v>480</v>
      </c>
      <c r="C663" s="4">
        <v>229333.654074703</v>
      </c>
      <c r="D663" s="3" t="s">
        <v>481</v>
      </c>
      <c r="E663" s="3" t="s">
        <v>480</v>
      </c>
      <c r="F663" s="3" t="s">
        <v>482</v>
      </c>
      <c r="G663" s="7">
        <f>C663*1.05</f>
        <v>240800.33677843816</v>
      </c>
    </row>
    <row r="664" spans="8:8" ht="20.25" customHeight="1">
      <c r="A664" s="3" t="s">
        <v>477</v>
      </c>
      <c r="B664" s="3" t="s">
        <v>480</v>
      </c>
      <c r="C664" s="4">
        <v>229333.654074703</v>
      </c>
      <c r="D664" s="3" t="s">
        <v>483</v>
      </c>
      <c r="E664" s="3" t="s">
        <v>182</v>
      </c>
      <c r="F664" s="3" t="s">
        <v>484</v>
      </c>
      <c r="G664" s="7">
        <f>C664*1.05</f>
        <v>240800.33677843816</v>
      </c>
    </row>
    <row r="665" spans="8:8" ht="20.25" customHeight="1">
      <c r="A665" s="3" t="s">
        <v>477</v>
      </c>
      <c r="B665" s="3" t="s">
        <v>480</v>
      </c>
      <c r="C665" s="4">
        <v>229333.654074703</v>
      </c>
      <c r="D665" s="3" t="s">
        <v>485</v>
      </c>
      <c r="E665" s="3" t="s">
        <v>486</v>
      </c>
      <c r="F665" s="3" t="s">
        <v>487</v>
      </c>
      <c r="G665" s="7">
        <f t="shared" si="31" ref="G665:G666">C665*1.05</f>
        <v>240800.33677843816</v>
      </c>
    </row>
    <row r="666" spans="8:8" ht="20.25" customHeight="1">
      <c r="A666" s="3" t="s">
        <v>477</v>
      </c>
      <c r="B666" s="3" t="s">
        <v>480</v>
      </c>
      <c r="C666" s="4">
        <v>229333.654074703</v>
      </c>
      <c r="D666" s="3" t="s">
        <v>72</v>
      </c>
      <c r="E666" s="3" t="s">
        <v>73</v>
      </c>
      <c r="F666" s="3" t="s">
        <v>74</v>
      </c>
      <c r="G666" s="7">
        <f t="shared" si="31"/>
        <v>240800.33677843816</v>
      </c>
    </row>
    <row r="667" spans="8:8" ht="20.25" customHeight="1">
      <c r="A667" s="3" t="s">
        <v>477</v>
      </c>
      <c r="B667" s="3" t="s">
        <v>480</v>
      </c>
      <c r="C667" s="4">
        <v>229333.654074703</v>
      </c>
      <c r="D667" s="3" t="s">
        <v>12</v>
      </c>
      <c r="E667" s="3" t="s">
        <v>13</v>
      </c>
      <c r="F667" s="3" t="s">
        <v>14</v>
      </c>
      <c r="G667" s="7">
        <f>C667/56*1.05</f>
        <v>4300.006013900681</v>
      </c>
    </row>
    <row r="668" spans="8:8" ht="20.25" customHeight="1">
      <c r="A668" s="3" t="s">
        <v>488</v>
      </c>
      <c r="B668" s="3" t="s">
        <v>8</v>
      </c>
      <c r="C668" s="4">
        <v>131.080631578947</v>
      </c>
      <c r="D668" s="3" t="s">
        <v>9</v>
      </c>
      <c r="E668" s="3" t="s">
        <v>50</v>
      </c>
      <c r="F668" s="3" t="s">
        <v>51</v>
      </c>
      <c r="G668" s="7">
        <f>C668*1.05</f>
        <v>137.63466315789435</v>
      </c>
    </row>
    <row r="669" spans="8:8" ht="20.25" customHeight="1">
      <c r="A669" s="3" t="s">
        <v>488</v>
      </c>
      <c r="B669" s="3" t="s">
        <v>8</v>
      </c>
      <c r="C669" s="4">
        <v>131.080631578947</v>
      </c>
      <c r="D669" s="3" t="s">
        <v>12</v>
      </c>
      <c r="E669" s="3" t="s">
        <v>13</v>
      </c>
      <c r="F669" s="3" t="s">
        <v>14</v>
      </c>
      <c r="G669" s="7">
        <f>C669/12*1.05</f>
        <v>11.469555263157861</v>
      </c>
    </row>
    <row r="670" spans="8:8" ht="20.25" customHeight="1">
      <c r="A670" s="3" t="s">
        <v>489</v>
      </c>
      <c r="B670" s="3" t="s">
        <v>401</v>
      </c>
      <c r="C670" s="4">
        <v>8.39671215880893</v>
      </c>
      <c r="D670" s="3" t="s">
        <v>9</v>
      </c>
      <c r="E670" s="3" t="s">
        <v>47</v>
      </c>
      <c r="F670" s="3" t="s">
        <v>11</v>
      </c>
      <c r="G670" s="7">
        <f>C670*1.05</f>
        <v>8.816547766749377</v>
      </c>
    </row>
    <row r="671" spans="8:8" ht="20.25" customHeight="1">
      <c r="A671" s="3" t="s">
        <v>489</v>
      </c>
      <c r="B671" s="3" t="s">
        <v>401</v>
      </c>
      <c r="C671" s="4">
        <v>8.39671215880893</v>
      </c>
      <c r="D671" s="3" t="s">
        <v>12</v>
      </c>
      <c r="E671" s="3" t="s">
        <v>29</v>
      </c>
      <c r="F671" s="3" t="s">
        <v>30</v>
      </c>
      <c r="G671" s="7">
        <f>C671/4*1.05</f>
        <v>2.204136941687344</v>
      </c>
    </row>
    <row r="672" spans="8:8" ht="20.25" customHeight="1">
      <c r="A672" s="3" t="s">
        <v>490</v>
      </c>
      <c r="B672" s="3" t="s">
        <v>8</v>
      </c>
      <c r="C672" s="4">
        <v>82.5251498831419</v>
      </c>
      <c r="D672" s="3" t="s">
        <v>9</v>
      </c>
      <c r="E672" s="3" t="s">
        <v>47</v>
      </c>
      <c r="F672" s="3" t="s">
        <v>48</v>
      </c>
      <c r="G672" s="7">
        <f>C672*1.05</f>
        <v>86.65140737729901</v>
      </c>
    </row>
    <row r="673" spans="8:8" ht="20.25" customHeight="1">
      <c r="A673" s="3" t="s">
        <v>490</v>
      </c>
      <c r="B673" s="3" t="s">
        <v>8</v>
      </c>
      <c r="C673" s="4">
        <v>82.5251498831419</v>
      </c>
      <c r="D673" s="3" t="s">
        <v>12</v>
      </c>
      <c r="E673" s="3" t="s">
        <v>29</v>
      </c>
      <c r="F673" s="3" t="s">
        <v>30</v>
      </c>
      <c r="G673" s="7">
        <f>C673/6*1.05</f>
        <v>14.441901229549835</v>
      </c>
    </row>
    <row r="674" spans="8:8" ht="20.25" customHeight="1">
      <c r="A674" s="3" t="s">
        <v>491</v>
      </c>
      <c r="B674" s="3" t="s">
        <v>8</v>
      </c>
      <c r="C674" s="4">
        <v>19.0573741640268</v>
      </c>
      <c r="D674" s="3" t="s">
        <v>9</v>
      </c>
      <c r="E674" s="3" t="s">
        <v>47</v>
      </c>
      <c r="F674" s="3" t="s">
        <v>11</v>
      </c>
      <c r="G674" s="7">
        <f>C674*1.05</f>
        <v>20.01024287222814</v>
      </c>
    </row>
    <row r="675" spans="8:8" ht="20.25" customHeight="1">
      <c r="A675" s="3" t="s">
        <v>491</v>
      </c>
      <c r="B675" s="3" t="s">
        <v>8</v>
      </c>
      <c r="C675" s="4">
        <v>19.0573741640268</v>
      </c>
      <c r="D675" s="3" t="s">
        <v>12</v>
      </c>
      <c r="E675" s="3" t="s">
        <v>29</v>
      </c>
      <c r="F675" s="3" t="s">
        <v>30</v>
      </c>
      <c r="G675" s="7">
        <f>C675/4*1.05</f>
        <v>5.002560718057035</v>
      </c>
    </row>
    <row r="676" spans="8:8" ht="20.25" customHeight="1">
      <c r="A676" s="3" t="s">
        <v>492</v>
      </c>
      <c r="B676" s="3" t="s">
        <v>249</v>
      </c>
      <c r="C676" s="4">
        <v>73073.7312798175</v>
      </c>
      <c r="D676" s="3" t="s">
        <v>23</v>
      </c>
      <c r="E676" s="3" t="s">
        <v>24</v>
      </c>
      <c r="F676" s="3" t="s">
        <v>25</v>
      </c>
      <c r="G676" s="7">
        <f>C676*1.05</f>
        <v>76727.41784380838</v>
      </c>
    </row>
    <row r="677" spans="8:8" ht="20.25" customHeight="1">
      <c r="A677" s="3" t="s">
        <v>492</v>
      </c>
      <c r="B677" s="3" t="s">
        <v>249</v>
      </c>
      <c r="C677" s="4">
        <v>73073.7312798175</v>
      </c>
      <c r="D677" s="3" t="s">
        <v>69</v>
      </c>
      <c r="E677" s="3" t="s">
        <v>70</v>
      </c>
      <c r="F677" s="3" t="s">
        <v>71</v>
      </c>
      <c r="G677" s="7">
        <f>C677*1.05</f>
        <v>76727.41784380838</v>
      </c>
    </row>
    <row r="678" spans="8:8" ht="20.25" customHeight="1">
      <c r="A678" s="3" t="s">
        <v>492</v>
      </c>
      <c r="B678" s="3" t="s">
        <v>249</v>
      </c>
      <c r="C678" s="4">
        <v>73073.7312798175</v>
      </c>
      <c r="D678" s="3" t="s">
        <v>26</v>
      </c>
      <c r="E678" s="3" t="s">
        <v>27</v>
      </c>
      <c r="F678" s="3" t="s">
        <v>28</v>
      </c>
      <c r="G678" s="7">
        <f>C678*1.05</f>
        <v>76727.41784380838</v>
      </c>
    </row>
    <row r="679" spans="8:8" ht="20.25" customHeight="1">
      <c r="A679" s="3" t="s">
        <v>492</v>
      </c>
      <c r="B679" s="3" t="s">
        <v>249</v>
      </c>
      <c r="C679" s="4">
        <v>73073.7312798175</v>
      </c>
      <c r="D679" s="3" t="s">
        <v>493</v>
      </c>
      <c r="E679" s="3" t="s">
        <v>249</v>
      </c>
      <c r="F679" s="3" t="s">
        <v>494</v>
      </c>
      <c r="G679" s="7">
        <f t="shared" si="32" ref="G679:G680">C679*1.05</f>
        <v>76727.41784380838</v>
      </c>
    </row>
    <row r="680" spans="8:8" ht="20.25" customHeight="1">
      <c r="A680" s="3" t="s">
        <v>492</v>
      </c>
      <c r="B680" s="3" t="s">
        <v>249</v>
      </c>
      <c r="C680" s="4">
        <v>73073.7312798175</v>
      </c>
      <c r="D680" s="3" t="s">
        <v>72</v>
      </c>
      <c r="E680" s="3" t="s">
        <v>73</v>
      </c>
      <c r="F680" s="3" t="s">
        <v>74</v>
      </c>
      <c r="G680" s="7">
        <f t="shared" si="32"/>
        <v>76727.41784380838</v>
      </c>
    </row>
    <row r="681" spans="8:8" ht="20.25" customHeight="1">
      <c r="A681" s="3" t="s">
        <v>492</v>
      </c>
      <c r="B681" s="3" t="s">
        <v>249</v>
      </c>
      <c r="C681" s="4">
        <v>73073.7312798175</v>
      </c>
      <c r="D681" s="3" t="s">
        <v>12</v>
      </c>
      <c r="E681" s="3" t="s">
        <v>13</v>
      </c>
      <c r="F681" s="3" t="s">
        <v>14</v>
      </c>
      <c r="G681" s="7">
        <f>C681/56*1.05</f>
        <v>1370.1324614965781</v>
      </c>
    </row>
    <row r="682" spans="8:8" ht="20.25" customHeight="1">
      <c r="A682" s="3" t="s">
        <v>492</v>
      </c>
      <c r="B682" s="3" t="s">
        <v>495</v>
      </c>
      <c r="C682" s="4">
        <v>73073.7312798175</v>
      </c>
      <c r="D682" s="3" t="s">
        <v>82</v>
      </c>
      <c r="E682" s="3" t="s">
        <v>83</v>
      </c>
      <c r="F682" s="3" t="s">
        <v>84</v>
      </c>
      <c r="G682" s="7">
        <f>C682/1000</f>
        <v>73.0737312798175</v>
      </c>
    </row>
    <row r="683" spans="8:8" ht="20.25" customHeight="1">
      <c r="A683" s="3" t="s">
        <v>492</v>
      </c>
      <c r="B683" s="3" t="s">
        <v>8</v>
      </c>
      <c r="C683" s="4">
        <v>34.8278612597777</v>
      </c>
      <c r="D683" s="3" t="s">
        <v>9</v>
      </c>
      <c r="E683" s="3" t="s">
        <v>50</v>
      </c>
      <c r="F683" s="3" t="s">
        <v>51</v>
      </c>
      <c r="G683" s="7">
        <f>C683*1.05</f>
        <v>36.56925432276658</v>
      </c>
    </row>
    <row r="684" spans="8:8" ht="20.25" customHeight="1">
      <c r="A684" s="3" t="s">
        <v>492</v>
      </c>
      <c r="B684" s="3" t="s">
        <v>8</v>
      </c>
      <c r="C684" s="4">
        <v>34.8278612597777</v>
      </c>
      <c r="D684" s="3" t="s">
        <v>12</v>
      </c>
      <c r="E684" s="3" t="s">
        <v>29</v>
      </c>
      <c r="F684" s="3" t="s">
        <v>30</v>
      </c>
      <c r="G684" s="7">
        <f>C684/12*1.05</f>
        <v>3.0474378602305485</v>
      </c>
    </row>
    <row r="685" spans="8:8" ht="20.25" customHeight="1">
      <c r="A685" s="3" t="s">
        <v>496</v>
      </c>
      <c r="B685" s="3" t="s">
        <v>8</v>
      </c>
      <c r="C685" s="4">
        <v>34.8278612597777</v>
      </c>
      <c r="D685" s="3" t="s">
        <v>9</v>
      </c>
      <c r="E685" s="3" t="s">
        <v>50</v>
      </c>
      <c r="F685" s="3" t="s">
        <v>51</v>
      </c>
      <c r="G685" s="7">
        <f>C685*1.05</f>
        <v>36.56925432276658</v>
      </c>
    </row>
    <row r="686" spans="8:8" ht="20.25" customHeight="1">
      <c r="A686" s="3" t="s">
        <v>496</v>
      </c>
      <c r="B686" s="3" t="s">
        <v>8</v>
      </c>
      <c r="C686" s="4">
        <v>34.8278612597777</v>
      </c>
      <c r="D686" s="3" t="s">
        <v>12</v>
      </c>
      <c r="E686" s="3" t="s">
        <v>13</v>
      </c>
      <c r="F686" s="3" t="s">
        <v>14</v>
      </c>
      <c r="G686" s="7">
        <f>C686/15*1.05</f>
        <v>2.437950288184439</v>
      </c>
    </row>
    <row r="687" spans="8:8" ht="20.25" customHeight="1">
      <c r="A687" s="3" t="s">
        <v>497</v>
      </c>
      <c r="B687" s="3" t="s">
        <v>8</v>
      </c>
      <c r="C687" s="4">
        <v>34.8278612597777</v>
      </c>
      <c r="D687" s="3" t="s">
        <v>9</v>
      </c>
      <c r="E687" s="3" t="s">
        <v>50</v>
      </c>
      <c r="F687" s="3" t="s">
        <v>51</v>
      </c>
      <c r="G687" s="7">
        <f>C687*1.05</f>
        <v>36.56925432276658</v>
      </c>
    </row>
    <row r="688" spans="8:8" ht="20.25" customHeight="1">
      <c r="A688" s="3" t="s">
        <v>497</v>
      </c>
      <c r="B688" s="3" t="s">
        <v>8</v>
      </c>
      <c r="C688" s="4">
        <v>34.8278612597777</v>
      </c>
      <c r="D688" s="3" t="s">
        <v>12</v>
      </c>
      <c r="E688" s="3" t="s">
        <v>38</v>
      </c>
      <c r="F688" s="3" t="s">
        <v>39</v>
      </c>
      <c r="G688" s="7">
        <f>C688/15*1.05</f>
        <v>2.437950288184439</v>
      </c>
    </row>
    <row r="689" spans="8:8" ht="20.25" customHeight="1">
      <c r="A689" s="3" t="s">
        <v>497</v>
      </c>
      <c r="B689" s="3" t="s">
        <v>8</v>
      </c>
      <c r="C689" s="4">
        <v>34.8278612597777</v>
      </c>
      <c r="D689" s="3" t="s">
        <v>76</v>
      </c>
      <c r="E689" s="3" t="s">
        <v>77</v>
      </c>
      <c r="F689" s="3" t="s">
        <v>78</v>
      </c>
      <c r="G689" s="7">
        <f>C689*1.05</f>
        <v>36.56925432276658</v>
      </c>
    </row>
    <row r="690" spans="8:8" ht="20.25" customHeight="1">
      <c r="A690" s="3" t="s">
        <v>498</v>
      </c>
      <c r="B690" s="3" t="s">
        <v>8</v>
      </c>
      <c r="C690" s="4">
        <v>34.8278612597777</v>
      </c>
      <c r="D690" s="3" t="s">
        <v>9</v>
      </c>
      <c r="E690" s="3" t="s">
        <v>50</v>
      </c>
      <c r="F690" s="3" t="s">
        <v>51</v>
      </c>
      <c r="G690" s="7">
        <f>C690*1.05</f>
        <v>36.56925432276658</v>
      </c>
    </row>
    <row r="691" spans="8:8" ht="20.25" customHeight="1">
      <c r="A691" s="3" t="s">
        <v>498</v>
      </c>
      <c r="B691" s="3" t="s">
        <v>8</v>
      </c>
      <c r="C691" s="4">
        <v>34.8278612597777</v>
      </c>
      <c r="D691" s="3" t="s">
        <v>12</v>
      </c>
      <c r="E691" s="3" t="s">
        <v>13</v>
      </c>
      <c r="F691" s="3" t="s">
        <v>14</v>
      </c>
      <c r="G691" s="7">
        <f>C691/15*1.05</f>
        <v>2.437950288184439</v>
      </c>
    </row>
    <row r="692" spans="8:8" ht="20.25" customHeight="1">
      <c r="A692" s="3" t="s">
        <v>499</v>
      </c>
      <c r="B692" s="3" t="s">
        <v>8</v>
      </c>
      <c r="C692" s="4">
        <v>34.8278612597777</v>
      </c>
      <c r="D692" s="3" t="s">
        <v>9</v>
      </c>
      <c r="E692" s="3" t="s">
        <v>50</v>
      </c>
      <c r="F692" s="3" t="s">
        <v>51</v>
      </c>
      <c r="G692" s="7">
        <f>C692*1.05</f>
        <v>36.56925432276658</v>
      </c>
    </row>
    <row r="693" spans="8:8" ht="20.25" customHeight="1">
      <c r="A693" s="3" t="s">
        <v>499</v>
      </c>
      <c r="B693" s="3" t="s">
        <v>8</v>
      </c>
      <c r="C693" s="4">
        <v>34.8278612597777</v>
      </c>
      <c r="D693" s="3" t="s">
        <v>12</v>
      </c>
      <c r="E693" s="3" t="s">
        <v>13</v>
      </c>
      <c r="F693" s="3" t="s">
        <v>14</v>
      </c>
      <c r="G693" s="7">
        <f>C693/12*1.05</f>
        <v>3.0474378602305485</v>
      </c>
    </row>
    <row r="694" spans="8:8" ht="20.25" customHeight="1">
      <c r="A694" s="3" t="s">
        <v>499</v>
      </c>
      <c r="B694" s="3" t="s">
        <v>8</v>
      </c>
      <c r="C694" s="4">
        <v>34.8278612597777</v>
      </c>
      <c r="D694" s="3" t="s">
        <v>76</v>
      </c>
      <c r="E694" s="3" t="s">
        <v>500</v>
      </c>
      <c r="F694" s="3" t="s">
        <v>501</v>
      </c>
      <c r="G694" s="7">
        <f>C694*1.05</f>
        <v>36.56925432276658</v>
      </c>
    </row>
    <row r="695" spans="8:8" ht="20.25" customHeight="1">
      <c r="A695" s="3" t="s">
        <v>502</v>
      </c>
      <c r="B695" s="3" t="s">
        <v>8</v>
      </c>
      <c r="C695" s="4">
        <v>234.038931718062</v>
      </c>
      <c r="D695" s="3" t="s">
        <v>9</v>
      </c>
      <c r="E695" s="3" t="s">
        <v>50</v>
      </c>
      <c r="F695" s="3" t="s">
        <v>51</v>
      </c>
      <c r="G695" s="7">
        <f>C695*1.05</f>
        <v>245.7408783039651</v>
      </c>
    </row>
    <row r="696" spans="8:8" ht="20.25" customHeight="1">
      <c r="A696" s="3" t="s">
        <v>502</v>
      </c>
      <c r="B696" s="3" t="s">
        <v>8</v>
      </c>
      <c r="C696" s="4">
        <v>234.038931718062</v>
      </c>
      <c r="D696" s="3" t="s">
        <v>12</v>
      </c>
      <c r="E696" s="3" t="s">
        <v>13</v>
      </c>
      <c r="F696" s="3" t="s">
        <v>14</v>
      </c>
      <c r="G696" s="7">
        <f>C696/15*1.05</f>
        <v>16.38272522026434</v>
      </c>
    </row>
    <row r="697" spans="8:8" ht="20.25" customHeight="1">
      <c r="A697" s="3" t="s">
        <v>502</v>
      </c>
      <c r="B697" s="3" t="s">
        <v>8</v>
      </c>
      <c r="C697" s="4">
        <v>234.038931718062</v>
      </c>
      <c r="D697" s="3" t="s">
        <v>76</v>
      </c>
      <c r="E697" s="3" t="s">
        <v>116</v>
      </c>
      <c r="F697" s="3" t="s">
        <v>117</v>
      </c>
      <c r="G697" s="7">
        <f>C697*1.05</f>
        <v>245.7408783039651</v>
      </c>
    </row>
    <row r="698" spans="8:8" ht="20.25" customHeight="1">
      <c r="A698" s="3" t="s">
        <v>503</v>
      </c>
      <c r="B698" s="3" t="s">
        <v>8</v>
      </c>
      <c r="C698" s="4">
        <v>775.813539192399</v>
      </c>
      <c r="D698" s="3" t="s">
        <v>9</v>
      </c>
      <c r="E698" s="3" t="s">
        <v>50</v>
      </c>
      <c r="F698" s="3" t="s">
        <v>51</v>
      </c>
      <c r="G698" s="7">
        <f>C698*1.05</f>
        <v>814.604216152019</v>
      </c>
    </row>
    <row r="699" spans="8:8" ht="20.25" customHeight="1">
      <c r="A699" s="3" t="s">
        <v>503</v>
      </c>
      <c r="B699" s="3" t="s">
        <v>8</v>
      </c>
      <c r="C699" s="4">
        <v>775.813539192399</v>
      </c>
      <c r="D699" s="3" t="s">
        <v>12</v>
      </c>
      <c r="E699" s="3" t="s">
        <v>13</v>
      </c>
      <c r="F699" s="3" t="s">
        <v>14</v>
      </c>
      <c r="G699" s="7">
        <f>C699/15*1.05</f>
        <v>54.30694774346794</v>
      </c>
    </row>
    <row r="700" spans="8:8" ht="20.25" customHeight="1">
      <c r="A700" s="3" t="s">
        <v>504</v>
      </c>
      <c r="B700" s="3" t="s">
        <v>8</v>
      </c>
      <c r="C700" s="4">
        <v>1601.46985210466</v>
      </c>
      <c r="D700" s="3" t="s">
        <v>9</v>
      </c>
      <c r="E700" s="3" t="s">
        <v>50</v>
      </c>
      <c r="F700" s="3" t="s">
        <v>51</v>
      </c>
      <c r="G700" s="7">
        <f>C700*1.05</f>
        <v>1681.543344709893</v>
      </c>
    </row>
    <row r="701" spans="8:8" ht="20.25" customHeight="1">
      <c r="A701" s="3" t="s">
        <v>504</v>
      </c>
      <c r="B701" s="3" t="s">
        <v>8</v>
      </c>
      <c r="C701" s="4">
        <v>1601.46985210466</v>
      </c>
      <c r="D701" s="3" t="s">
        <v>12</v>
      </c>
      <c r="E701" s="3" t="s">
        <v>29</v>
      </c>
      <c r="F701" s="3" t="s">
        <v>30</v>
      </c>
      <c r="G701" s="7">
        <f>C701/15*1.05</f>
        <v>112.10288964732621</v>
      </c>
    </row>
    <row r="702" spans="8:8" ht="20.25" customHeight="1">
      <c r="A702" s="3" t="s">
        <v>504</v>
      </c>
      <c r="B702" s="3" t="s">
        <v>8</v>
      </c>
      <c r="C702" s="4">
        <v>1601.46985210466</v>
      </c>
      <c r="D702" s="3" t="s">
        <v>76</v>
      </c>
      <c r="E702" s="3" t="s">
        <v>116</v>
      </c>
      <c r="F702" s="3" t="s">
        <v>117</v>
      </c>
      <c r="G702" s="7">
        <f>C702*1.05</f>
        <v>1681.543344709893</v>
      </c>
    </row>
    <row r="703" spans="8:8" ht="20.25" customHeight="1">
      <c r="A703" s="3" t="s">
        <v>505</v>
      </c>
      <c r="B703" s="3" t="s">
        <v>8</v>
      </c>
      <c r="C703" s="4">
        <v>39.1482284887925</v>
      </c>
      <c r="D703" s="3" t="s">
        <v>9</v>
      </c>
      <c r="E703" s="3" t="s">
        <v>50</v>
      </c>
      <c r="F703" s="3" t="s">
        <v>51</v>
      </c>
      <c r="G703" s="7">
        <f>C703*1.05</f>
        <v>41.105639913232125</v>
      </c>
    </row>
    <row r="704" spans="8:8" ht="20.25" customHeight="1">
      <c r="A704" s="3" t="s">
        <v>505</v>
      </c>
      <c r="B704" s="3" t="s">
        <v>8</v>
      </c>
      <c r="C704" s="4">
        <v>39.1482284887925</v>
      </c>
      <c r="D704" s="3" t="s">
        <v>12</v>
      </c>
      <c r="E704" s="3" t="s">
        <v>13</v>
      </c>
      <c r="F704" s="3" t="s">
        <v>14</v>
      </c>
      <c r="G704" s="7">
        <f>C704/15*1.05</f>
        <v>2.740375994215475</v>
      </c>
    </row>
    <row r="705" spans="8:8" ht="20.25" customHeight="1">
      <c r="A705" s="3" t="s">
        <v>506</v>
      </c>
      <c r="B705" s="3" t="s">
        <v>387</v>
      </c>
      <c r="C705" s="4">
        <v>251.501888718734</v>
      </c>
      <c r="D705" s="3" t="s">
        <v>23</v>
      </c>
      <c r="E705" s="3" t="s">
        <v>24</v>
      </c>
      <c r="F705" s="3" t="s">
        <v>25</v>
      </c>
      <c r="G705" s="7">
        <f>C705*1.05</f>
        <v>264.0769831546707</v>
      </c>
    </row>
    <row r="706" spans="8:8" ht="20.25" customHeight="1">
      <c r="A706" s="3" t="s">
        <v>506</v>
      </c>
      <c r="B706" s="3" t="s">
        <v>387</v>
      </c>
      <c r="C706" s="4">
        <v>251.501888718734</v>
      </c>
      <c r="D706" s="3" t="s">
        <v>69</v>
      </c>
      <c r="E706" s="3" t="s">
        <v>70</v>
      </c>
      <c r="F706" s="3" t="s">
        <v>71</v>
      </c>
      <c r="G706" s="7">
        <f>C706*1.05</f>
        <v>264.0769831546707</v>
      </c>
    </row>
    <row r="707" spans="8:8" ht="20.25" customHeight="1">
      <c r="A707" s="3" t="s">
        <v>506</v>
      </c>
      <c r="B707" s="3" t="s">
        <v>387</v>
      </c>
      <c r="C707" s="4">
        <v>251.501888718734</v>
      </c>
      <c r="D707" s="3" t="s">
        <v>507</v>
      </c>
      <c r="E707" s="3" t="s">
        <v>480</v>
      </c>
      <c r="F707" s="3" t="s">
        <v>508</v>
      </c>
      <c r="G707" s="7">
        <f t="shared" si="33" ref="G707:G708">C707*1.05</f>
        <v>264.0769831546707</v>
      </c>
    </row>
    <row r="708" spans="8:8" ht="20.25" customHeight="1">
      <c r="A708" s="3" t="s">
        <v>506</v>
      </c>
      <c r="B708" s="3" t="s">
        <v>387</v>
      </c>
      <c r="C708" s="4">
        <v>251.501888718734</v>
      </c>
      <c r="D708" s="3" t="s">
        <v>72</v>
      </c>
      <c r="E708" s="3" t="s">
        <v>73</v>
      </c>
      <c r="F708" s="3" t="s">
        <v>74</v>
      </c>
      <c r="G708" s="7">
        <f t="shared" si="33"/>
        <v>264.0769831546707</v>
      </c>
    </row>
    <row r="709" spans="8:8" ht="20.25" customHeight="1">
      <c r="A709" s="3" t="s">
        <v>506</v>
      </c>
      <c r="B709" s="3" t="s">
        <v>387</v>
      </c>
      <c r="C709" s="4">
        <v>251.501888718734</v>
      </c>
      <c r="D709" s="3" t="s">
        <v>12</v>
      </c>
      <c r="E709" s="3" t="s">
        <v>13</v>
      </c>
      <c r="F709" s="3" t="s">
        <v>14</v>
      </c>
      <c r="G709" s="7">
        <f>C709/40*1.05</f>
        <v>6.601924578866768</v>
      </c>
    </row>
    <row r="710" spans="8:8" ht="20.25" customHeight="1">
      <c r="A710" s="3" t="s">
        <v>506</v>
      </c>
      <c r="B710" s="3" t="s">
        <v>480</v>
      </c>
      <c r="C710" s="4">
        <v>142671.330418089</v>
      </c>
      <c r="D710" s="3" t="s">
        <v>23</v>
      </c>
      <c r="E710" s="3" t="s">
        <v>24</v>
      </c>
      <c r="F710" s="3" t="s">
        <v>25</v>
      </c>
      <c r="G710" s="7">
        <f>C710*1.05</f>
        <v>149804.89693899345</v>
      </c>
    </row>
    <row r="711" spans="8:8" ht="20.25" customHeight="1">
      <c r="A711" s="3" t="s">
        <v>506</v>
      </c>
      <c r="B711" s="3" t="s">
        <v>480</v>
      </c>
      <c r="C711" s="4">
        <v>142671.330418089</v>
      </c>
      <c r="D711" s="3" t="s">
        <v>69</v>
      </c>
      <c r="E711" s="3" t="s">
        <v>70</v>
      </c>
      <c r="F711" s="3" t="s">
        <v>71</v>
      </c>
      <c r="G711" s="7">
        <f>C711*1.05</f>
        <v>149804.89693899345</v>
      </c>
    </row>
    <row r="712" spans="8:8" ht="20.25" customHeight="1">
      <c r="A712" s="3" t="s">
        <v>506</v>
      </c>
      <c r="B712" s="3" t="s">
        <v>480</v>
      </c>
      <c r="C712" s="4">
        <v>142671.330418089</v>
      </c>
      <c r="D712" s="3" t="s">
        <v>26</v>
      </c>
      <c r="E712" s="3" t="s">
        <v>27</v>
      </c>
      <c r="F712" s="3" t="s">
        <v>28</v>
      </c>
      <c r="G712" s="7">
        <f>C712*1.05</f>
        <v>149804.89693899345</v>
      </c>
    </row>
    <row r="713" spans="8:8" ht="20.25" customHeight="1">
      <c r="A713" s="3" t="s">
        <v>506</v>
      </c>
      <c r="B713" s="3" t="s">
        <v>480</v>
      </c>
      <c r="C713" s="4">
        <v>142671.330418089</v>
      </c>
      <c r="D713" s="3" t="s">
        <v>507</v>
      </c>
      <c r="E713" s="3" t="s">
        <v>480</v>
      </c>
      <c r="F713" s="3" t="s">
        <v>508</v>
      </c>
      <c r="G713" s="7">
        <f t="shared" si="34" ref="G713:G714">C713*1.05</f>
        <v>149804.89693899345</v>
      </c>
    </row>
    <row r="714" spans="8:8" ht="20.25" customHeight="1">
      <c r="A714" s="3" t="s">
        <v>506</v>
      </c>
      <c r="B714" s="3" t="s">
        <v>480</v>
      </c>
      <c r="C714" s="4">
        <v>142671.330418089</v>
      </c>
      <c r="D714" s="3" t="s">
        <v>72</v>
      </c>
      <c r="E714" s="3" t="s">
        <v>147</v>
      </c>
      <c r="F714" s="3" t="s">
        <v>148</v>
      </c>
      <c r="G714" s="7">
        <f t="shared" si="34"/>
        <v>149804.89693899345</v>
      </c>
    </row>
    <row r="715" spans="8:8" ht="20.25" customHeight="1">
      <c r="A715" s="3" t="s">
        <v>506</v>
      </c>
      <c r="B715" s="3" t="s">
        <v>480</v>
      </c>
      <c r="C715" s="4">
        <v>142671.330418089</v>
      </c>
      <c r="D715" s="3" t="s">
        <v>12</v>
      </c>
      <c r="E715" s="3" t="s">
        <v>29</v>
      </c>
      <c r="F715" s="3" t="s">
        <v>30</v>
      </c>
      <c r="G715" s="7">
        <f>C715/56*1.05</f>
        <v>2675.087445339169</v>
      </c>
    </row>
    <row r="716" spans="8:8" ht="20.25" customHeight="1">
      <c r="A716" s="3" t="s">
        <v>509</v>
      </c>
      <c r="B716" s="3" t="s">
        <v>8</v>
      </c>
      <c r="C716" s="4">
        <v>25.5815833683326</v>
      </c>
      <c r="D716" s="3" t="s">
        <v>9</v>
      </c>
      <c r="E716" s="3" t="s">
        <v>47</v>
      </c>
      <c r="F716" s="3" t="s">
        <v>48</v>
      </c>
      <c r="G716" s="7">
        <f>C716*1.05</f>
        <v>26.860662536749228</v>
      </c>
    </row>
    <row r="717" spans="8:8" ht="20.25" customHeight="1">
      <c r="A717" s="3" t="s">
        <v>509</v>
      </c>
      <c r="B717" s="3" t="s">
        <v>8</v>
      </c>
      <c r="C717" s="4">
        <v>25.5815833683326</v>
      </c>
      <c r="D717" s="3" t="s">
        <v>12</v>
      </c>
      <c r="E717" s="3" t="s">
        <v>29</v>
      </c>
      <c r="F717" s="3" t="s">
        <v>30</v>
      </c>
      <c r="G717" s="7">
        <f>C717/6*1.05</f>
        <v>4.476777089458205</v>
      </c>
    </row>
    <row r="718" spans="8:8" ht="20.25" customHeight="1">
      <c r="A718" s="3" t="s">
        <v>509</v>
      </c>
      <c r="B718" s="3" t="s">
        <v>387</v>
      </c>
      <c r="C718" s="4">
        <v>62602.5814752193</v>
      </c>
      <c r="D718" s="3" t="s">
        <v>23</v>
      </c>
      <c r="E718" s="3" t="s">
        <v>24</v>
      </c>
      <c r="F718" s="3" t="s">
        <v>25</v>
      </c>
      <c r="G718" s="7">
        <f>C718*1.05</f>
        <v>65732.71054898026</v>
      </c>
    </row>
    <row r="719" spans="8:8" ht="20.25" customHeight="1">
      <c r="A719" s="3" t="s">
        <v>509</v>
      </c>
      <c r="B719" s="3" t="s">
        <v>387</v>
      </c>
      <c r="C719" s="4">
        <v>62602.5814752193</v>
      </c>
      <c r="D719" s="3" t="s">
        <v>26</v>
      </c>
      <c r="E719" s="3" t="s">
        <v>27</v>
      </c>
      <c r="F719" s="3" t="s">
        <v>28</v>
      </c>
      <c r="G719" s="7">
        <f>C719*1.05</f>
        <v>65732.71054898026</v>
      </c>
    </row>
    <row r="720" spans="8:8" ht="20.25" customHeight="1">
      <c r="A720" s="3" t="s">
        <v>509</v>
      </c>
      <c r="B720" s="3" t="s">
        <v>387</v>
      </c>
      <c r="C720" s="4">
        <v>62602.5814752193</v>
      </c>
      <c r="D720" s="3" t="s">
        <v>510</v>
      </c>
      <c r="E720" s="3" t="s">
        <v>387</v>
      </c>
      <c r="F720" s="3" t="s">
        <v>511</v>
      </c>
      <c r="G720" s="7">
        <f t="shared" si="35" ref="G720:G721">C720*1.05</f>
        <v>65732.71054898026</v>
      </c>
    </row>
    <row r="721" spans="8:8" ht="20.25" customHeight="1">
      <c r="A721" s="3" t="s">
        <v>509</v>
      </c>
      <c r="B721" s="3" t="s">
        <v>387</v>
      </c>
      <c r="C721" s="4">
        <v>62602.5814752193</v>
      </c>
      <c r="D721" s="3" t="s">
        <v>63</v>
      </c>
      <c r="E721" s="3" t="s">
        <v>64</v>
      </c>
      <c r="F721" s="3" t="s">
        <v>65</v>
      </c>
      <c r="G721" s="7">
        <f t="shared" si="35"/>
        <v>65732.71054898026</v>
      </c>
    </row>
    <row r="722" spans="8:8" ht="20.25" customHeight="1">
      <c r="A722" s="3" t="s">
        <v>509</v>
      </c>
      <c r="B722" s="3" t="s">
        <v>387</v>
      </c>
      <c r="C722" s="4">
        <v>62602.5814752193</v>
      </c>
      <c r="D722" s="3" t="s">
        <v>12</v>
      </c>
      <c r="E722" s="3" t="s">
        <v>138</v>
      </c>
      <c r="F722" s="3" t="s">
        <v>139</v>
      </c>
      <c r="G722" s="7">
        <f>C722/40*1.05</f>
        <v>1643.3177637245064</v>
      </c>
    </row>
    <row r="723" spans="8:8" ht="20.25" customHeight="1">
      <c r="A723" s="3" t="s">
        <v>512</v>
      </c>
      <c r="B723" s="3" t="s">
        <v>480</v>
      </c>
      <c r="C723" s="4">
        <v>62602.5814752193</v>
      </c>
      <c r="D723" s="3" t="s">
        <v>23</v>
      </c>
      <c r="E723" s="3" t="s">
        <v>24</v>
      </c>
      <c r="F723" s="3" t="s">
        <v>25</v>
      </c>
      <c r="G723" s="7">
        <f>C723*1.05</f>
        <v>65732.71054898026</v>
      </c>
    </row>
    <row r="724" spans="8:8" ht="20.25" customHeight="1">
      <c r="A724" s="3" t="s">
        <v>512</v>
      </c>
      <c r="B724" s="3" t="s">
        <v>480</v>
      </c>
      <c r="C724" s="4">
        <v>62602.5814752193</v>
      </c>
      <c r="D724" s="3" t="s">
        <v>510</v>
      </c>
      <c r="E724" s="3" t="s">
        <v>387</v>
      </c>
      <c r="F724" s="3" t="s">
        <v>511</v>
      </c>
      <c r="G724" s="7">
        <f t="shared" si="36" ref="G724:G725">C724*1.05</f>
        <v>65732.71054898026</v>
      </c>
    </row>
    <row r="725" spans="8:8" ht="20.25" customHeight="1">
      <c r="A725" s="3" t="s">
        <v>512</v>
      </c>
      <c r="B725" s="3" t="s">
        <v>480</v>
      </c>
      <c r="C725" s="4">
        <v>62602.5814752193</v>
      </c>
      <c r="D725" s="3" t="s">
        <v>63</v>
      </c>
      <c r="E725" s="3" t="s">
        <v>64</v>
      </c>
      <c r="F725" s="3" t="s">
        <v>65</v>
      </c>
      <c r="G725" s="7">
        <f t="shared" si="36"/>
        <v>65732.71054898026</v>
      </c>
    </row>
    <row r="726" spans="8:8" ht="20.25" customHeight="1">
      <c r="A726" s="3" t="s">
        <v>512</v>
      </c>
      <c r="B726" s="3" t="s">
        <v>480</v>
      </c>
      <c r="C726" s="4">
        <v>62602.5814752193</v>
      </c>
      <c r="D726" s="3" t="s">
        <v>12</v>
      </c>
      <c r="E726" s="3" t="s">
        <v>138</v>
      </c>
      <c r="F726" s="3" t="s">
        <v>139</v>
      </c>
      <c r="G726" s="7">
        <f>C726/56*1.05</f>
        <v>1173.7984026603617</v>
      </c>
    </row>
    <row r="727" spans="8:8" ht="20.25" customHeight="1">
      <c r="A727" s="3" t="s">
        <v>509</v>
      </c>
      <c r="B727" s="3" t="s">
        <v>429</v>
      </c>
      <c r="C727" s="4">
        <v>18336.9940152339</v>
      </c>
      <c r="D727" s="3" t="s">
        <v>23</v>
      </c>
      <c r="E727" s="3" t="s">
        <v>24</v>
      </c>
      <c r="F727" s="3" t="s">
        <v>25</v>
      </c>
      <c r="G727" s="7">
        <f>C727*1.05</f>
        <v>19253.843715995597</v>
      </c>
    </row>
    <row r="728" spans="8:8" ht="20.25" customHeight="1">
      <c r="A728" s="3" t="s">
        <v>509</v>
      </c>
      <c r="B728" s="3" t="s">
        <v>429</v>
      </c>
      <c r="C728" s="4">
        <v>18336.9940152339</v>
      </c>
      <c r="D728" s="3" t="s">
        <v>69</v>
      </c>
      <c r="E728" s="3" t="s">
        <v>70</v>
      </c>
      <c r="F728" s="3" t="s">
        <v>71</v>
      </c>
      <c r="G728" s="7">
        <f>C728*1.05</f>
        <v>19253.843715995597</v>
      </c>
    </row>
    <row r="729" spans="8:8" ht="20.25" customHeight="1">
      <c r="A729" s="3" t="s">
        <v>509</v>
      </c>
      <c r="B729" s="3" t="s">
        <v>429</v>
      </c>
      <c r="C729" s="4">
        <v>18336.9940152339</v>
      </c>
      <c r="D729" s="3" t="s">
        <v>26</v>
      </c>
      <c r="E729" s="3" t="s">
        <v>27</v>
      </c>
      <c r="F729" s="3" t="s">
        <v>28</v>
      </c>
      <c r="G729" s="7">
        <f>C729*1.05</f>
        <v>19253.843715995597</v>
      </c>
    </row>
    <row r="730" spans="8:8" ht="20.25" customHeight="1">
      <c r="A730" s="3" t="s">
        <v>509</v>
      </c>
      <c r="B730" s="3" t="s">
        <v>429</v>
      </c>
      <c r="C730" s="4">
        <v>18336.9940152339</v>
      </c>
      <c r="D730" s="3" t="s">
        <v>513</v>
      </c>
      <c r="E730" s="3" t="s">
        <v>514</v>
      </c>
      <c r="F730" s="3" t="s">
        <v>515</v>
      </c>
      <c r="G730" s="7">
        <f t="shared" si="37" ref="G730:G731">C730*1.05</f>
        <v>19253.843715995597</v>
      </c>
    </row>
    <row r="731" spans="8:8" ht="20.25" customHeight="1">
      <c r="A731" s="3" t="s">
        <v>509</v>
      </c>
      <c r="B731" s="3" t="s">
        <v>429</v>
      </c>
      <c r="C731" s="4">
        <v>18336.9940152339</v>
      </c>
      <c r="D731" s="3" t="s">
        <v>72</v>
      </c>
      <c r="E731" s="3" t="s">
        <v>73</v>
      </c>
      <c r="F731" s="3" t="s">
        <v>74</v>
      </c>
      <c r="G731" s="7">
        <f t="shared" si="37"/>
        <v>19253.843715995597</v>
      </c>
    </row>
    <row r="732" spans="8:8" ht="20.25" customHeight="1">
      <c r="A732" s="3" t="s">
        <v>509</v>
      </c>
      <c r="B732" s="3" t="s">
        <v>429</v>
      </c>
      <c r="C732" s="4">
        <v>18336.9940152339</v>
      </c>
      <c r="D732" s="3" t="s">
        <v>12</v>
      </c>
      <c r="E732" s="3" t="s">
        <v>13</v>
      </c>
      <c r="F732" s="3" t="s">
        <v>14</v>
      </c>
      <c r="G732" s="7">
        <f>C732/56*1.05</f>
        <v>343.81863778563564</v>
      </c>
    </row>
    <row r="733" spans="8:8" ht="20.25" customHeight="1">
      <c r="A733" s="3" t="s">
        <v>516</v>
      </c>
      <c r="B733" s="3" t="s">
        <v>66</v>
      </c>
      <c r="C733" s="4">
        <v>18336.9940152339</v>
      </c>
      <c r="D733" s="3" t="s">
        <v>23</v>
      </c>
      <c r="E733" s="3" t="s">
        <v>24</v>
      </c>
      <c r="F733" s="3" t="s">
        <v>25</v>
      </c>
      <c r="G733" s="7">
        <f>C733*1.05</f>
        <v>19253.843715995597</v>
      </c>
    </row>
    <row r="734" spans="8:8" ht="20.25" customHeight="1">
      <c r="A734" s="3" t="s">
        <v>516</v>
      </c>
      <c r="B734" s="3" t="s">
        <v>66</v>
      </c>
      <c r="C734" s="4">
        <v>18336.9940152339</v>
      </c>
      <c r="D734" s="3" t="s">
        <v>69</v>
      </c>
      <c r="E734" s="3" t="s">
        <v>70</v>
      </c>
      <c r="F734" s="3" t="s">
        <v>71</v>
      </c>
      <c r="G734" s="7">
        <f>C734*1.05</f>
        <v>19253.843715995597</v>
      </c>
    </row>
    <row r="735" spans="8:8" ht="20.25" customHeight="1">
      <c r="A735" s="3" t="s">
        <v>516</v>
      </c>
      <c r="B735" s="3" t="s">
        <v>66</v>
      </c>
      <c r="C735" s="4">
        <v>18336.9940152339</v>
      </c>
      <c r="D735" s="3" t="s">
        <v>26</v>
      </c>
      <c r="E735" s="3" t="s">
        <v>27</v>
      </c>
      <c r="F735" s="3" t="s">
        <v>28</v>
      </c>
      <c r="G735" s="7">
        <f>C735*1.05</f>
        <v>19253.843715995597</v>
      </c>
    </row>
    <row r="736" spans="8:8" ht="20.25" customHeight="1">
      <c r="A736" s="3" t="s">
        <v>516</v>
      </c>
      <c r="B736" s="3" t="s">
        <v>66</v>
      </c>
      <c r="C736" s="4">
        <v>18336.9940152339</v>
      </c>
      <c r="D736" s="3" t="s">
        <v>517</v>
      </c>
      <c r="E736" s="3" t="s">
        <v>66</v>
      </c>
      <c r="F736" s="3" t="s">
        <v>518</v>
      </c>
      <c r="G736" s="7">
        <f t="shared" si="38" ref="G736:G737">C736*1.05</f>
        <v>19253.843715995597</v>
      </c>
    </row>
    <row r="737" spans="8:8" ht="20.25" customHeight="1">
      <c r="A737" s="3" t="s">
        <v>516</v>
      </c>
      <c r="B737" s="3" t="s">
        <v>66</v>
      </c>
      <c r="C737" s="4">
        <v>18336.9940152339</v>
      </c>
      <c r="D737" s="3" t="s">
        <v>72</v>
      </c>
      <c r="E737" s="3" t="s">
        <v>204</v>
      </c>
      <c r="F737" s="3" t="s">
        <v>205</v>
      </c>
      <c r="G737" s="7">
        <f t="shared" si="38"/>
        <v>19253.843715995597</v>
      </c>
    </row>
    <row r="738" spans="8:8" ht="20.25" customHeight="1">
      <c r="A738" s="3" t="s">
        <v>516</v>
      </c>
      <c r="B738" s="3" t="s">
        <v>66</v>
      </c>
      <c r="C738" s="4">
        <v>18336.9940152339</v>
      </c>
      <c r="D738" s="3" t="s">
        <v>12</v>
      </c>
      <c r="E738" s="3" t="s">
        <v>138</v>
      </c>
      <c r="F738" s="3" t="s">
        <v>139</v>
      </c>
      <c r="G738" s="7">
        <f>C738/64*1.05</f>
        <v>300.8413080624312</v>
      </c>
    </row>
    <row r="739" spans="8:8" ht="20.25" customHeight="1">
      <c r="A739" s="3" t="s">
        <v>516</v>
      </c>
      <c r="B739" s="3" t="s">
        <v>519</v>
      </c>
      <c r="C739" s="4">
        <v>8264.90617709707</v>
      </c>
      <c r="D739" s="3" t="s">
        <v>23</v>
      </c>
      <c r="E739" s="3" t="s">
        <v>24</v>
      </c>
      <c r="F739" s="3" t="s">
        <v>25</v>
      </c>
      <c r="G739" s="7">
        <f>C739*1.05</f>
        <v>8678.151485951923</v>
      </c>
    </row>
    <row r="740" spans="8:8" ht="20.25" customHeight="1">
      <c r="A740" s="3" t="s">
        <v>516</v>
      </c>
      <c r="B740" s="3" t="s">
        <v>519</v>
      </c>
      <c r="C740" s="4">
        <v>8264.90617709707</v>
      </c>
      <c r="D740" s="3" t="s">
        <v>69</v>
      </c>
      <c r="E740" s="3" t="s">
        <v>70</v>
      </c>
      <c r="F740" s="3" t="s">
        <v>71</v>
      </c>
      <c r="G740" s="7">
        <f>C740*1.05</f>
        <v>8678.151485951923</v>
      </c>
    </row>
    <row r="741" spans="8:8" ht="20.25" customHeight="1">
      <c r="A741" s="3" t="s">
        <v>516</v>
      </c>
      <c r="B741" s="3" t="s">
        <v>519</v>
      </c>
      <c r="C741" s="4">
        <v>8264.90617709707</v>
      </c>
      <c r="D741" s="3" t="s">
        <v>26</v>
      </c>
      <c r="E741" s="3" t="s">
        <v>27</v>
      </c>
      <c r="F741" s="3" t="s">
        <v>28</v>
      </c>
      <c r="G741" s="7">
        <f>C741*1.05</f>
        <v>8678.151485951923</v>
      </c>
    </row>
    <row r="742" spans="8:8" ht="20.25" customHeight="1">
      <c r="A742" s="3" t="s">
        <v>516</v>
      </c>
      <c r="B742" s="3" t="s">
        <v>519</v>
      </c>
      <c r="C742" s="4">
        <v>8264.90617709707</v>
      </c>
      <c r="D742" s="3" t="s">
        <v>517</v>
      </c>
      <c r="E742" s="3" t="s">
        <v>519</v>
      </c>
      <c r="F742" s="3" t="s">
        <v>520</v>
      </c>
      <c r="G742" s="7">
        <f t="shared" si="39" ref="G742:G743">C742*1.05</f>
        <v>8678.151485951923</v>
      </c>
    </row>
    <row r="743" spans="8:8" ht="20.25" customHeight="1">
      <c r="A743" s="3" t="s">
        <v>516</v>
      </c>
      <c r="B743" s="3" t="s">
        <v>519</v>
      </c>
      <c r="C743" s="4">
        <v>8264.90617709707</v>
      </c>
      <c r="D743" s="3" t="s">
        <v>72</v>
      </c>
      <c r="E743" s="3" t="s">
        <v>108</v>
      </c>
      <c r="F743" s="3" t="s">
        <v>109</v>
      </c>
      <c r="G743" s="7">
        <f t="shared" si="39"/>
        <v>8678.151485951923</v>
      </c>
    </row>
    <row r="744" spans="8:8" ht="20.25" customHeight="1">
      <c r="A744" s="3" t="s">
        <v>516</v>
      </c>
      <c r="B744" s="3" t="s">
        <v>519</v>
      </c>
      <c r="C744" s="4">
        <v>8264.90617709707</v>
      </c>
      <c r="D744" s="3" t="s">
        <v>12</v>
      </c>
      <c r="E744" s="3" t="s">
        <v>38</v>
      </c>
      <c r="F744" s="3" t="s">
        <v>39</v>
      </c>
      <c r="G744" s="7">
        <f>C744/56*1.05</f>
        <v>154.96699082057006</v>
      </c>
    </row>
    <row r="745" spans="8:8" ht="20.25" customHeight="1">
      <c r="A745" s="3" t="s">
        <v>521</v>
      </c>
      <c r="B745" s="3" t="s">
        <v>8</v>
      </c>
      <c r="C745" s="4">
        <v>95.4192411362223</v>
      </c>
      <c r="D745" s="3" t="s">
        <v>9</v>
      </c>
      <c r="E745" s="3" t="s">
        <v>50</v>
      </c>
      <c r="F745" s="3" t="s">
        <v>51</v>
      </c>
      <c r="G745" s="7">
        <f>C745*1.05</f>
        <v>100.19020319303341</v>
      </c>
    </row>
    <row r="746" spans="8:8" ht="20.25" customHeight="1">
      <c r="A746" s="3" t="s">
        <v>521</v>
      </c>
      <c r="B746" s="3" t="s">
        <v>8</v>
      </c>
      <c r="C746" s="4">
        <v>95.4192411362223</v>
      </c>
      <c r="D746" s="3" t="s">
        <v>12</v>
      </c>
      <c r="E746" s="3" t="s">
        <v>13</v>
      </c>
      <c r="F746" s="3" t="s">
        <v>14</v>
      </c>
      <c r="G746" s="7">
        <f>C746/15*1.05</f>
        <v>6.679346879535561</v>
      </c>
    </row>
    <row r="747" spans="8:8" ht="20.25" customHeight="1">
      <c r="A747" s="3" t="s">
        <v>522</v>
      </c>
      <c r="B747" s="3" t="s">
        <v>8</v>
      </c>
      <c r="C747" s="4">
        <v>323.474084419615</v>
      </c>
      <c r="D747" s="3" t="s">
        <v>9</v>
      </c>
      <c r="E747" s="3" t="s">
        <v>47</v>
      </c>
      <c r="F747" s="3" t="s">
        <v>48</v>
      </c>
      <c r="G747" s="7">
        <f>C747*1.05</f>
        <v>339.64778864059576</v>
      </c>
    </row>
    <row r="748" spans="8:8" ht="20.25" customHeight="1">
      <c r="A748" s="3" t="s">
        <v>522</v>
      </c>
      <c r="B748" s="3" t="s">
        <v>8</v>
      </c>
      <c r="C748" s="4">
        <v>323.474084419615</v>
      </c>
      <c r="D748" s="3" t="s">
        <v>12</v>
      </c>
      <c r="E748" s="3" t="s">
        <v>29</v>
      </c>
      <c r="F748" s="3" t="s">
        <v>30</v>
      </c>
      <c r="G748" s="7">
        <f>C748/8*1.05</f>
        <v>42.45597358007447</v>
      </c>
    </row>
    <row r="749" spans="8:8" ht="20.25" customHeight="1">
      <c r="A749" s="3" t="s">
        <v>523</v>
      </c>
      <c r="B749" s="3" t="s">
        <v>8</v>
      </c>
      <c r="C749" s="4">
        <v>323.474084419615</v>
      </c>
      <c r="D749" s="3" t="s">
        <v>9</v>
      </c>
      <c r="E749" s="3" t="s">
        <v>50</v>
      </c>
      <c r="F749" s="3" t="s">
        <v>51</v>
      </c>
      <c r="G749" s="7">
        <f>C749*1.05</f>
        <v>339.64778864059576</v>
      </c>
    </row>
    <row r="750" spans="8:8" ht="20.25" customHeight="1">
      <c r="A750" s="3" t="s">
        <v>523</v>
      </c>
      <c r="B750" s="3" t="s">
        <v>8</v>
      </c>
      <c r="C750" s="4">
        <v>323.474084419615</v>
      </c>
      <c r="D750" s="3" t="s">
        <v>12</v>
      </c>
      <c r="E750" s="3" t="s">
        <v>13</v>
      </c>
      <c r="F750" s="3" t="s">
        <v>14</v>
      </c>
      <c r="G750" s="7">
        <f>C750/10*1.05</f>
        <v>33.964778864059575</v>
      </c>
    </row>
    <row r="751" spans="8:8" ht="20.25" customHeight="1">
      <c r="A751" s="3" t="s">
        <v>524</v>
      </c>
      <c r="B751" s="3" t="s">
        <v>8</v>
      </c>
      <c r="C751" s="4">
        <v>415.756525841283</v>
      </c>
      <c r="D751" s="3" t="s">
        <v>9</v>
      </c>
      <c r="E751" s="3" t="s">
        <v>47</v>
      </c>
      <c r="F751" s="3" t="s">
        <v>48</v>
      </c>
      <c r="G751" s="7">
        <f>C751*1.05</f>
        <v>436.54435213334716</v>
      </c>
    </row>
    <row r="752" spans="8:8" ht="20.25" customHeight="1">
      <c r="A752" s="3" t="s">
        <v>524</v>
      </c>
      <c r="B752" s="3" t="s">
        <v>8</v>
      </c>
      <c r="C752" s="4">
        <v>415.756525841283</v>
      </c>
      <c r="D752" s="3" t="s">
        <v>12</v>
      </c>
      <c r="E752" s="3" t="s">
        <v>29</v>
      </c>
      <c r="F752" s="3" t="s">
        <v>30</v>
      </c>
      <c r="G752" s="7">
        <f>C752/10*1.05</f>
        <v>43.654435213334715</v>
      </c>
    </row>
    <row r="753" spans="8:8" ht="20.25" customHeight="1">
      <c r="A753" s="3" t="s">
        <v>525</v>
      </c>
      <c r="B753" s="3" t="s">
        <v>8</v>
      </c>
      <c r="C753" s="4">
        <v>91.2115199486576</v>
      </c>
      <c r="D753" s="3" t="s">
        <v>9</v>
      </c>
      <c r="E753" s="3" t="s">
        <v>47</v>
      </c>
      <c r="F753" s="3" t="s">
        <v>48</v>
      </c>
      <c r="G753" s="7">
        <f>C753*1.05</f>
        <v>95.77209594609047</v>
      </c>
    </row>
    <row r="754" spans="8:8" ht="20.25" customHeight="1">
      <c r="A754" s="3" t="s">
        <v>525</v>
      </c>
      <c r="B754" s="3" t="s">
        <v>8</v>
      </c>
      <c r="C754" s="4">
        <v>91.2115199486576</v>
      </c>
      <c r="D754" s="3" t="s">
        <v>12</v>
      </c>
      <c r="E754" s="3" t="s">
        <v>29</v>
      </c>
      <c r="F754" s="3" t="s">
        <v>30</v>
      </c>
      <c r="G754" s="7">
        <f>C754/7*10.5</f>
        <v>136.81727992298642</v>
      </c>
    </row>
    <row r="755" spans="8:8" ht="20.25" customHeight="1">
      <c r="A755" s="3" t="s">
        <v>526</v>
      </c>
      <c r="B755" s="3" t="s">
        <v>60</v>
      </c>
      <c r="C755" s="4">
        <v>9749.28863682398</v>
      </c>
      <c r="D755" s="3" t="s">
        <v>23</v>
      </c>
      <c r="E755" s="3" t="s">
        <v>24</v>
      </c>
      <c r="F755" s="3" t="s">
        <v>25</v>
      </c>
      <c r="G755" s="7">
        <f>C755*1.05</f>
        <v>10236.753068665179</v>
      </c>
    </row>
    <row r="756" spans="8:8" ht="20.25" customHeight="1">
      <c r="A756" s="3" t="s">
        <v>526</v>
      </c>
      <c r="B756" s="3" t="s">
        <v>60</v>
      </c>
      <c r="C756" s="4">
        <v>9749.28863682398</v>
      </c>
      <c r="D756" s="3" t="s">
        <v>26</v>
      </c>
      <c r="E756" s="3" t="s">
        <v>27</v>
      </c>
      <c r="F756" s="3" t="s">
        <v>28</v>
      </c>
      <c r="G756" s="7">
        <f>C756*1.05</f>
        <v>10236.753068665179</v>
      </c>
    </row>
    <row r="757" spans="8:8" ht="20.25" customHeight="1">
      <c r="A757" s="3" t="s">
        <v>526</v>
      </c>
      <c r="B757" s="3" t="s">
        <v>60</v>
      </c>
      <c r="C757" s="4">
        <v>9749.28863682398</v>
      </c>
      <c r="D757" s="3" t="s">
        <v>527</v>
      </c>
      <c r="E757" s="3" t="s">
        <v>60</v>
      </c>
      <c r="F757" s="3" t="s">
        <v>528</v>
      </c>
      <c r="G757" s="7">
        <f t="shared" si="40" ref="G757:G758">C757*1.05</f>
        <v>10236.753068665179</v>
      </c>
    </row>
    <row r="758" spans="8:8" ht="20.25" customHeight="1">
      <c r="A758" s="3" t="s">
        <v>526</v>
      </c>
      <c r="B758" s="3" t="s">
        <v>60</v>
      </c>
      <c r="C758" s="4">
        <v>9749.28863682398</v>
      </c>
      <c r="D758" s="3" t="s">
        <v>63</v>
      </c>
      <c r="E758" s="3" t="s">
        <v>64</v>
      </c>
      <c r="F758" s="3" t="s">
        <v>65</v>
      </c>
      <c r="G758" s="7">
        <f t="shared" si="40"/>
        <v>10236.753068665179</v>
      </c>
    </row>
    <row r="759" spans="8:8" ht="20.25" customHeight="1">
      <c r="A759" s="3" t="s">
        <v>526</v>
      </c>
      <c r="B759" s="3" t="s">
        <v>60</v>
      </c>
      <c r="C759" s="4">
        <v>9749.28863682398</v>
      </c>
      <c r="D759" s="3" t="s">
        <v>12</v>
      </c>
      <c r="E759" s="3" t="s">
        <v>208</v>
      </c>
      <c r="F759" s="3" t="s">
        <v>209</v>
      </c>
      <c r="G759" s="7">
        <f>C759/70*1.05</f>
        <v>146.2393295523597</v>
      </c>
    </row>
    <row r="760" spans="8:8" ht="20.25" customHeight="1">
      <c r="A760" s="3" t="s">
        <v>526</v>
      </c>
      <c r="B760" s="3" t="s">
        <v>141</v>
      </c>
      <c r="C760" s="4">
        <v>33450.3278722308</v>
      </c>
      <c r="D760" s="3" t="s">
        <v>23</v>
      </c>
      <c r="E760" s="3" t="s">
        <v>24</v>
      </c>
      <c r="F760" s="3" t="s">
        <v>25</v>
      </c>
      <c r="G760" s="7">
        <f>C760*1.05</f>
        <v>35122.844265842345</v>
      </c>
    </row>
    <row r="761" spans="8:8" ht="20.25" customHeight="1">
      <c r="A761" s="3" t="s">
        <v>526</v>
      </c>
      <c r="B761" s="3" t="s">
        <v>141</v>
      </c>
      <c r="C761" s="4">
        <v>33450.3278722308</v>
      </c>
      <c r="D761" s="3" t="s">
        <v>69</v>
      </c>
      <c r="E761" s="3" t="s">
        <v>70</v>
      </c>
      <c r="F761" s="3" t="s">
        <v>71</v>
      </c>
      <c r="G761" s="7">
        <f>C761*1.05</f>
        <v>35122.844265842345</v>
      </c>
    </row>
    <row r="762" spans="8:8" ht="20.25" customHeight="1">
      <c r="A762" s="3" t="s">
        <v>526</v>
      </c>
      <c r="B762" s="3" t="s">
        <v>141</v>
      </c>
      <c r="C762" s="4">
        <v>33450.3278722308</v>
      </c>
      <c r="D762" s="3" t="s">
        <v>26</v>
      </c>
      <c r="E762" s="3" t="s">
        <v>27</v>
      </c>
      <c r="F762" s="3" t="s">
        <v>28</v>
      </c>
      <c r="G762" s="7">
        <f>C762*1.05</f>
        <v>35122.844265842345</v>
      </c>
    </row>
    <row r="763" spans="8:8" ht="20.25" customHeight="1">
      <c r="A763" s="3" t="s">
        <v>526</v>
      </c>
      <c r="B763" s="3" t="s">
        <v>141</v>
      </c>
      <c r="C763" s="4">
        <v>33450.3278722308</v>
      </c>
      <c r="D763" s="3" t="s">
        <v>529</v>
      </c>
      <c r="E763" s="3" t="s">
        <v>141</v>
      </c>
      <c r="F763" s="3" t="s">
        <v>530</v>
      </c>
      <c r="G763" s="7">
        <f t="shared" si="41" ref="G763:G764">C763*1.05</f>
        <v>35122.844265842345</v>
      </c>
    </row>
    <row r="764" spans="8:8" ht="20.25" customHeight="1">
      <c r="A764" s="3" t="s">
        <v>526</v>
      </c>
      <c r="B764" s="3" t="s">
        <v>141</v>
      </c>
      <c r="C764" s="4">
        <v>33450.3278722308</v>
      </c>
      <c r="D764" s="3" t="s">
        <v>72</v>
      </c>
      <c r="E764" s="3" t="s">
        <v>204</v>
      </c>
      <c r="F764" s="3" t="s">
        <v>205</v>
      </c>
      <c r="G764" s="7">
        <f t="shared" si="41"/>
        <v>35122.844265842345</v>
      </c>
    </row>
    <row r="765" spans="8:8" ht="20.25" customHeight="1">
      <c r="A765" s="3" t="s">
        <v>526</v>
      </c>
      <c r="B765" s="3" t="s">
        <v>141</v>
      </c>
      <c r="C765" s="4">
        <v>33450.3278722308</v>
      </c>
      <c r="D765" s="3" t="s">
        <v>12</v>
      </c>
      <c r="E765" s="3" t="s">
        <v>138</v>
      </c>
      <c r="F765" s="3" t="s">
        <v>139</v>
      </c>
      <c r="G765" s="7">
        <f>C765/64*1.05</f>
        <v>548.7944416537866</v>
      </c>
    </row>
    <row r="766" spans="8:8" ht="20.25" customHeight="1">
      <c r="A766" s="3" t="s">
        <v>526</v>
      </c>
      <c r="B766" s="3" t="s">
        <v>8</v>
      </c>
      <c r="C766" s="4">
        <v>618.520599059497</v>
      </c>
      <c r="D766" s="3" t="s">
        <v>9</v>
      </c>
      <c r="E766" s="3" t="s">
        <v>50</v>
      </c>
      <c r="F766" s="3" t="s">
        <v>51</v>
      </c>
      <c r="G766" s="7">
        <f>C766*1.05</f>
        <v>649.4466290124719</v>
      </c>
    </row>
    <row r="767" spans="8:8" ht="20.25" customHeight="1">
      <c r="A767" s="3" t="s">
        <v>526</v>
      </c>
      <c r="B767" s="3" t="s">
        <v>8</v>
      </c>
      <c r="C767" s="4">
        <v>618.520599059497</v>
      </c>
      <c r="D767" s="3" t="s">
        <v>12</v>
      </c>
      <c r="E767" s="3" t="s">
        <v>38</v>
      </c>
      <c r="F767" s="3" t="s">
        <v>39</v>
      </c>
      <c r="G767" s="7">
        <f>C767/15*1.05</f>
        <v>43.2964419341648</v>
      </c>
    </row>
    <row r="768" spans="8:8" ht="20.25" customHeight="1">
      <c r="A768" s="3" t="s">
        <v>531</v>
      </c>
      <c r="B768" s="3" t="s">
        <v>8</v>
      </c>
      <c r="C768" s="4">
        <v>26.6695530436586</v>
      </c>
      <c r="D768" s="3" t="s">
        <v>9</v>
      </c>
      <c r="E768" s="3" t="s">
        <v>50</v>
      </c>
      <c r="F768" s="3" t="s">
        <v>51</v>
      </c>
      <c r="G768" s="7">
        <f>C768*1.05</f>
        <v>28.00303069584153</v>
      </c>
    </row>
    <row r="769" spans="8:8" ht="20.25" customHeight="1">
      <c r="A769" s="3" t="s">
        <v>531</v>
      </c>
      <c r="B769" s="3" t="s">
        <v>8</v>
      </c>
      <c r="C769" s="4">
        <v>26.6695530436586</v>
      </c>
      <c r="D769" s="3" t="s">
        <v>12</v>
      </c>
      <c r="E769" s="3" t="s">
        <v>38</v>
      </c>
      <c r="F769" s="3" t="s">
        <v>39</v>
      </c>
      <c r="G769" s="7">
        <f>C769/15*1.05</f>
        <v>1.8668687130561021</v>
      </c>
    </row>
    <row r="770" spans="8:8" ht="20.25" customHeight="1">
      <c r="A770" s="3" t="s">
        <v>532</v>
      </c>
      <c r="B770" s="3" t="s">
        <v>181</v>
      </c>
      <c r="C770" s="6">
        <v>55705.0569975633</v>
      </c>
      <c r="D770" s="3" t="s">
        <v>23</v>
      </c>
      <c r="E770" s="3" t="s">
        <v>24</v>
      </c>
      <c r="F770" s="3" t="s">
        <v>25</v>
      </c>
      <c r="G770" s="7">
        <f>C770*2*1.05</f>
        <v>116980.61969488293</v>
      </c>
    </row>
    <row r="771" spans="8:8" ht="20.25" customHeight="1">
      <c r="A771" s="3" t="s">
        <v>532</v>
      </c>
      <c r="B771" s="3" t="s">
        <v>181</v>
      </c>
      <c r="C771" s="6">
        <v>55705.0569975633</v>
      </c>
      <c r="D771" s="3" t="s">
        <v>26</v>
      </c>
      <c r="E771" s="3" t="s">
        <v>27</v>
      </c>
      <c r="F771" s="3" t="s">
        <v>28</v>
      </c>
      <c r="G771" s="7">
        <f>C771*1.05</f>
        <v>58490.309847441466</v>
      </c>
    </row>
    <row r="772" spans="8:8" ht="20.25" customHeight="1">
      <c r="A772" s="3" t="s">
        <v>532</v>
      </c>
      <c r="B772" s="3" t="s">
        <v>181</v>
      </c>
      <c r="C772" s="6">
        <v>55705.0569975633</v>
      </c>
      <c r="D772" s="3" t="s">
        <v>533</v>
      </c>
      <c r="E772" s="3" t="s">
        <v>70</v>
      </c>
      <c r="F772" s="3" t="s">
        <v>534</v>
      </c>
      <c r="G772" s="7">
        <f>C772*20*0.84/1000</f>
        <v>935.8449575590633</v>
      </c>
    </row>
    <row r="773" spans="8:8" ht="20.25" customHeight="1">
      <c r="A773" s="3" t="s">
        <v>532</v>
      </c>
      <c r="B773" s="3" t="s">
        <v>181</v>
      </c>
      <c r="C773" s="6">
        <v>55705.0569975633</v>
      </c>
      <c r="D773" s="3" t="s">
        <v>483</v>
      </c>
      <c r="E773" s="3" t="s">
        <v>182</v>
      </c>
      <c r="F773" s="3" t="s">
        <v>484</v>
      </c>
      <c r="G773" s="7">
        <f>C773*1.05</f>
        <v>58490.309847441466</v>
      </c>
    </row>
    <row r="774" spans="8:8" ht="20.25" customHeight="1">
      <c r="A774" s="3" t="s">
        <v>532</v>
      </c>
      <c r="B774" s="3" t="s">
        <v>181</v>
      </c>
      <c r="C774" s="6">
        <v>55705.0569975633</v>
      </c>
      <c r="D774" s="3" t="s">
        <v>535</v>
      </c>
      <c r="E774" s="3" t="s">
        <v>70</v>
      </c>
      <c r="F774" s="3" t="s">
        <v>536</v>
      </c>
      <c r="G774" s="7">
        <f>C774*20*0.84/1000</f>
        <v>935.8449575590633</v>
      </c>
    </row>
    <row r="775" spans="8:8" ht="20.25" customHeight="1">
      <c r="A775" s="3" t="s">
        <v>532</v>
      </c>
      <c r="B775" s="3" t="s">
        <v>181</v>
      </c>
      <c r="C775" s="6">
        <v>55705.0569975633</v>
      </c>
      <c r="D775" s="3" t="s">
        <v>537</v>
      </c>
      <c r="E775" s="3" t="s">
        <v>186</v>
      </c>
      <c r="F775" s="3" t="s">
        <v>538</v>
      </c>
      <c r="G775" s="7">
        <f>C775*1.05</f>
        <v>58490.309847441466</v>
      </c>
    </row>
    <row r="776" spans="8:8" ht="20.25" customHeight="1">
      <c r="A776" s="3" t="s">
        <v>532</v>
      </c>
      <c r="B776" s="3" t="s">
        <v>181</v>
      </c>
      <c r="C776" s="6">
        <v>55705.0569975633</v>
      </c>
      <c r="D776" s="3" t="s">
        <v>12</v>
      </c>
      <c r="E776" s="3" t="s">
        <v>138</v>
      </c>
      <c r="F776" s="3" t="s">
        <v>139</v>
      </c>
      <c r="G776" s="7">
        <f>C776/60*1.05</f>
        <v>974.8384974573578</v>
      </c>
    </row>
    <row r="777" spans="8:8" ht="20.25" customHeight="1">
      <c r="A777" s="3" t="s">
        <v>539</v>
      </c>
      <c r="B777" s="3" t="s">
        <v>8</v>
      </c>
      <c r="C777" s="6">
        <v>161.477143158784</v>
      </c>
      <c r="D777" s="3" t="s">
        <v>9</v>
      </c>
      <c r="E777" s="3" t="s">
        <v>47</v>
      </c>
      <c r="F777" s="3" t="s">
        <v>48</v>
      </c>
      <c r="G777" s="7">
        <f>C777*1.05</f>
        <v>169.55100031672322</v>
      </c>
    </row>
    <row r="778" spans="8:8" ht="20.25" customHeight="1">
      <c r="A778" s="3" t="s">
        <v>539</v>
      </c>
      <c r="B778" s="3" t="s">
        <v>8</v>
      </c>
      <c r="C778" s="6">
        <v>161.477143158784</v>
      </c>
      <c r="D778" s="3" t="s">
        <v>12</v>
      </c>
      <c r="E778" s="3" t="s">
        <v>29</v>
      </c>
      <c r="F778" s="3" t="s">
        <v>30</v>
      </c>
      <c r="G778" s="7">
        <f>C778/4*1.05</f>
        <v>42.387750079180805</v>
      </c>
    </row>
    <row r="779" spans="8:8" ht="20.25" customHeight="1">
      <c r="A779" s="3" t="s">
        <v>539</v>
      </c>
      <c r="B779" s="3" t="s">
        <v>429</v>
      </c>
      <c r="C779" s="4">
        <v>26790.1264306343</v>
      </c>
      <c r="D779" s="3" t="s">
        <v>23</v>
      </c>
      <c r="E779" s="3" t="s">
        <v>24</v>
      </c>
      <c r="F779" s="3" t="s">
        <v>25</v>
      </c>
      <c r="G779" s="7">
        <f>C779*1.05</f>
        <v>28129.632752166017</v>
      </c>
    </row>
    <row r="780" spans="8:8" ht="20.25" customHeight="1">
      <c r="A780" s="3" t="s">
        <v>539</v>
      </c>
      <c r="B780" s="3" t="s">
        <v>429</v>
      </c>
      <c r="C780" s="4">
        <v>26790.1264306343</v>
      </c>
      <c r="D780" s="3" t="s">
        <v>69</v>
      </c>
      <c r="E780" s="3" t="s">
        <v>70</v>
      </c>
      <c r="F780" s="3" t="s">
        <v>71</v>
      </c>
      <c r="G780" s="7">
        <f>C780*1.05</f>
        <v>28129.632752166017</v>
      </c>
    </row>
    <row r="781" spans="8:8" ht="20.25" customHeight="1">
      <c r="A781" s="3" t="s">
        <v>539</v>
      </c>
      <c r="B781" s="3" t="s">
        <v>429</v>
      </c>
      <c r="C781" s="4">
        <v>26790.1264306343</v>
      </c>
      <c r="D781" s="3" t="s">
        <v>26</v>
      </c>
      <c r="E781" s="3" t="s">
        <v>27</v>
      </c>
      <c r="F781" s="3" t="s">
        <v>28</v>
      </c>
      <c r="G781" s="7">
        <f>C781*1.05</f>
        <v>28129.632752166017</v>
      </c>
    </row>
    <row r="782" spans="8:8" ht="20.25" customHeight="1">
      <c r="A782" s="3" t="s">
        <v>539</v>
      </c>
      <c r="B782" s="3" t="s">
        <v>429</v>
      </c>
      <c r="C782" s="4">
        <v>26790.1264306343</v>
      </c>
      <c r="D782" s="3" t="s">
        <v>540</v>
      </c>
      <c r="E782" s="3" t="s">
        <v>429</v>
      </c>
      <c r="F782" s="3" t="s">
        <v>541</v>
      </c>
      <c r="G782" s="7">
        <f t="shared" si="42" ref="G782:G783">C782*1.05</f>
        <v>28129.632752166017</v>
      </c>
    </row>
    <row r="783" spans="8:8" ht="20.25" customHeight="1">
      <c r="A783" s="3" t="s">
        <v>539</v>
      </c>
      <c r="B783" s="3" t="s">
        <v>429</v>
      </c>
      <c r="C783" s="4">
        <v>26790.1264306343</v>
      </c>
      <c r="D783" s="3" t="s">
        <v>72</v>
      </c>
      <c r="E783" s="3" t="s">
        <v>336</v>
      </c>
      <c r="F783" s="3" t="s">
        <v>337</v>
      </c>
      <c r="G783" s="7">
        <f t="shared" si="42"/>
        <v>28129.632752166017</v>
      </c>
    </row>
    <row r="784" spans="8:8" ht="20.25" customHeight="1">
      <c r="A784" s="3" t="s">
        <v>539</v>
      </c>
      <c r="B784" s="3" t="s">
        <v>429</v>
      </c>
      <c r="C784" s="4">
        <v>26790.1264306343</v>
      </c>
      <c r="D784" s="3" t="s">
        <v>12</v>
      </c>
      <c r="E784" s="3" t="s">
        <v>29</v>
      </c>
      <c r="F784" s="3" t="s">
        <v>30</v>
      </c>
      <c r="G784" s="7">
        <f>C784/56*1.05</f>
        <v>502.3148705743932</v>
      </c>
    </row>
    <row r="785" spans="8:8" ht="20.25" customHeight="1">
      <c r="A785" s="3" t="s">
        <v>542</v>
      </c>
      <c r="B785" s="3" t="s">
        <v>8</v>
      </c>
      <c r="C785" s="4">
        <v>38.3240876677852</v>
      </c>
      <c r="D785" s="3" t="s">
        <v>9</v>
      </c>
      <c r="E785" s="3" t="s">
        <v>47</v>
      </c>
      <c r="F785" s="3" t="s">
        <v>48</v>
      </c>
      <c r="G785" s="7">
        <f>C785*1.05</f>
        <v>40.240292051174464</v>
      </c>
    </row>
    <row r="786" spans="8:8" ht="20.25" customHeight="1">
      <c r="A786" s="3" t="s">
        <v>542</v>
      </c>
      <c r="B786" s="3" t="s">
        <v>8</v>
      </c>
      <c r="C786" s="4">
        <v>38.3240876677852</v>
      </c>
      <c r="D786" s="3" t="s">
        <v>12</v>
      </c>
      <c r="E786" s="3" t="s">
        <v>29</v>
      </c>
      <c r="F786" s="3" t="s">
        <v>30</v>
      </c>
      <c r="G786" s="7">
        <f>C786/6*1.05</f>
        <v>6.70671534186241</v>
      </c>
    </row>
    <row r="787" spans="8:8" ht="20.25" customHeight="1">
      <c r="A787" s="3" t="s">
        <v>543</v>
      </c>
      <c r="B787" s="3" t="s">
        <v>544</v>
      </c>
      <c r="C787" s="4">
        <v>37.9381812519464</v>
      </c>
      <c r="D787" s="3" t="s">
        <v>23</v>
      </c>
      <c r="E787" s="3" t="s">
        <v>24</v>
      </c>
      <c r="F787" s="3" t="s">
        <v>25</v>
      </c>
      <c r="G787" s="7">
        <f>C787*2*1.05</f>
        <v>79.67018062908745</v>
      </c>
    </row>
    <row r="788" spans="8:8" ht="20.25" customHeight="1">
      <c r="A788" s="3" t="s">
        <v>543</v>
      </c>
      <c r="B788" s="3" t="s">
        <v>544</v>
      </c>
      <c r="C788" s="4">
        <v>37.9381812519464</v>
      </c>
      <c r="D788" s="3" t="s">
        <v>26</v>
      </c>
      <c r="E788" s="3" t="s">
        <v>27</v>
      </c>
      <c r="F788" s="3" t="s">
        <v>28</v>
      </c>
      <c r="G788" s="7">
        <f>C788*1.05</f>
        <v>39.83509031454373</v>
      </c>
    </row>
    <row r="789" spans="8:8" ht="20.25" customHeight="1">
      <c r="A789" s="3" t="s">
        <v>543</v>
      </c>
      <c r="B789" s="3" t="s">
        <v>544</v>
      </c>
      <c r="C789" s="4">
        <v>37.9381812519464</v>
      </c>
      <c r="D789" s="3" t="s">
        <v>132</v>
      </c>
      <c r="E789" s="3" t="s">
        <v>545</v>
      </c>
      <c r="F789" s="3" t="s">
        <v>546</v>
      </c>
      <c r="G789" s="7">
        <f>C789*1.05</f>
        <v>39.83509031454373</v>
      </c>
    </row>
    <row r="790" spans="8:8" ht="20.25" customHeight="1">
      <c r="A790" s="3" t="s">
        <v>543</v>
      </c>
      <c r="B790" s="3" t="s">
        <v>544</v>
      </c>
      <c r="C790" s="4">
        <v>37.9381812519464</v>
      </c>
      <c r="D790" s="3" t="s">
        <v>135</v>
      </c>
      <c r="E790" s="3" t="s">
        <v>547</v>
      </c>
      <c r="F790" s="3" t="s">
        <v>548</v>
      </c>
      <c r="G790" s="7">
        <f>C790*1.05</f>
        <v>39.83509031454373</v>
      </c>
    </row>
    <row r="791" spans="8:8" ht="20.25" customHeight="1">
      <c r="A791" s="3" t="s">
        <v>543</v>
      </c>
      <c r="B791" s="3" t="s">
        <v>544</v>
      </c>
      <c r="C791" s="4">
        <v>37.9381812519464</v>
      </c>
      <c r="D791" s="3" t="s">
        <v>549</v>
      </c>
      <c r="E791" s="3" t="s">
        <v>550</v>
      </c>
      <c r="F791" s="3" t="s">
        <v>551</v>
      </c>
      <c r="G791" s="7">
        <f>C791*1.05</f>
        <v>39.83509031454373</v>
      </c>
    </row>
    <row r="792" spans="8:8" ht="20.25" customHeight="1">
      <c r="A792" s="3" t="s">
        <v>543</v>
      </c>
      <c r="B792" s="3" t="s">
        <v>544</v>
      </c>
      <c r="C792" s="4">
        <v>37.9381812519464</v>
      </c>
      <c r="D792" s="3" t="s">
        <v>552</v>
      </c>
      <c r="E792" s="3" t="s">
        <v>553</v>
      </c>
      <c r="F792" s="3" t="s">
        <v>554</v>
      </c>
      <c r="G792" s="7">
        <f>C792*1.05</f>
        <v>39.83509031454373</v>
      </c>
    </row>
    <row r="793" spans="8:8" ht="20.25" customHeight="1">
      <c r="A793" s="3" t="s">
        <v>543</v>
      </c>
      <c r="B793" s="3" t="s">
        <v>544</v>
      </c>
      <c r="C793" s="4">
        <v>37.9381812519464</v>
      </c>
      <c r="D793" s="3" t="s">
        <v>555</v>
      </c>
      <c r="E793" s="3" t="s">
        <v>556</v>
      </c>
      <c r="F793" s="3" t="s">
        <v>557</v>
      </c>
      <c r="G793" s="7">
        <f>C793*20*1.05</f>
        <v>796.7018062908744</v>
      </c>
    </row>
    <row r="794" spans="8:8" ht="20.25" customHeight="1">
      <c r="A794" s="3" t="s">
        <v>543</v>
      </c>
      <c r="B794" s="3" t="s">
        <v>544</v>
      </c>
      <c r="C794" s="4">
        <v>37.9381812519464</v>
      </c>
      <c r="D794" s="3" t="s">
        <v>12</v>
      </c>
      <c r="E794" s="3" t="s">
        <v>138</v>
      </c>
      <c r="F794" s="3" t="s">
        <v>139</v>
      </c>
      <c r="G794" s="7">
        <f>C794/70*1.05</f>
        <v>0.5690727187791961</v>
      </c>
    </row>
    <row r="795" spans="8:8" ht="20.25" customHeight="1">
      <c r="A795" s="3" t="s">
        <v>558</v>
      </c>
      <c r="B795" s="3" t="s">
        <v>193</v>
      </c>
      <c r="C795" s="4">
        <v>1000.0</v>
      </c>
      <c r="D795" s="3" t="s">
        <v>82</v>
      </c>
      <c r="E795" s="3" t="s">
        <v>83</v>
      </c>
      <c r="F795" s="3" t="s">
        <v>84</v>
      </c>
      <c r="G795" s="7">
        <f>C795/30</f>
        <v>33.333333333333336</v>
      </c>
    </row>
    <row r="796" spans="8:8" ht="20.25" customHeight="1">
      <c r="A796" s="3" t="s">
        <v>558</v>
      </c>
      <c r="B796" s="3" t="s">
        <v>193</v>
      </c>
      <c r="C796" s="4">
        <v>1000.0</v>
      </c>
      <c r="D796" s="3" t="s">
        <v>63</v>
      </c>
      <c r="E796" s="3" t="s">
        <v>85</v>
      </c>
      <c r="F796" s="3" t="s">
        <v>86</v>
      </c>
      <c r="G796" s="7">
        <f>C796*1.05</f>
        <v>1050.0</v>
      </c>
    </row>
    <row r="797" spans="8:8" ht="20.25" customHeight="1">
      <c r="A797" s="3" t="s">
        <v>559</v>
      </c>
      <c r="B797" s="3" t="s">
        <v>8</v>
      </c>
      <c r="C797" s="4">
        <v>427.80236018471</v>
      </c>
      <c r="D797" s="3" t="s">
        <v>9</v>
      </c>
      <c r="E797" s="3" t="s">
        <v>47</v>
      </c>
      <c r="F797" s="3" t="s">
        <v>48</v>
      </c>
      <c r="G797" s="7">
        <f>C797*1.05</f>
        <v>449.1924781939455</v>
      </c>
    </row>
    <row r="798" spans="8:8" ht="20.25" customHeight="1">
      <c r="A798" s="3" t="s">
        <v>559</v>
      </c>
      <c r="B798" s="3" t="s">
        <v>8</v>
      </c>
      <c r="C798" s="4">
        <v>427.80236018471</v>
      </c>
      <c r="D798" s="3" t="s">
        <v>12</v>
      </c>
      <c r="E798" s="3" t="s">
        <v>29</v>
      </c>
      <c r="F798" s="3" t="s">
        <v>30</v>
      </c>
      <c r="G798" s="7">
        <f>C798/8*1.05</f>
        <v>56.149059774243185</v>
      </c>
    </row>
    <row r="799" spans="8:8" ht="20.25" customHeight="1">
      <c r="A799" s="3" t="s">
        <v>560</v>
      </c>
      <c r="B799" s="3" t="s">
        <v>8</v>
      </c>
      <c r="C799" s="4">
        <v>294.915313463515</v>
      </c>
      <c r="D799" s="3" t="s">
        <v>9</v>
      </c>
      <c r="E799" s="3" t="s">
        <v>50</v>
      </c>
      <c r="F799" s="3" t="s">
        <v>51</v>
      </c>
      <c r="G799" s="7">
        <f>C799*1.05</f>
        <v>309.6610791366908</v>
      </c>
    </row>
    <row r="800" spans="8:8" ht="20.25" customHeight="1">
      <c r="A800" s="3" t="s">
        <v>560</v>
      </c>
      <c r="B800" s="3" t="s">
        <v>8</v>
      </c>
      <c r="C800" s="4">
        <v>294.915313463515</v>
      </c>
      <c r="D800" s="3" t="s">
        <v>12</v>
      </c>
      <c r="E800" s="3" t="s">
        <v>13</v>
      </c>
      <c r="F800" s="3" t="s">
        <v>14</v>
      </c>
      <c r="G800" s="7">
        <f>C800/15*1.05</f>
        <v>20.64407194244605</v>
      </c>
    </row>
    <row r="801" spans="8:8" ht="20.25" customHeight="1">
      <c r="A801" s="3" t="s">
        <v>560</v>
      </c>
      <c r="B801" s="3" t="s">
        <v>8</v>
      </c>
      <c r="C801" s="4">
        <v>294.915313463515</v>
      </c>
      <c r="D801" s="3" t="s">
        <v>76</v>
      </c>
      <c r="E801" s="3" t="s">
        <v>77</v>
      </c>
      <c r="F801" s="3" t="s">
        <v>78</v>
      </c>
      <c r="G801" s="7">
        <f>C801*1.05</f>
        <v>309.6610791366908</v>
      </c>
    </row>
    <row r="802" spans="8:8" ht="20.25" customHeight="1">
      <c r="A802" s="3" t="s">
        <v>560</v>
      </c>
      <c r="B802" s="3" t="s">
        <v>561</v>
      </c>
      <c r="C802" s="4">
        <v>26931.989010989</v>
      </c>
      <c r="D802" s="3" t="s">
        <v>23</v>
      </c>
      <c r="E802" s="3" t="s">
        <v>24</v>
      </c>
      <c r="F802" s="3" t="s">
        <v>25</v>
      </c>
      <c r="G802" s="7">
        <f>C802*1.05</f>
        <v>28278.588461538453</v>
      </c>
    </row>
    <row r="803" spans="8:8" ht="20.25" customHeight="1">
      <c r="A803" s="3" t="s">
        <v>560</v>
      </c>
      <c r="B803" s="3" t="s">
        <v>561</v>
      </c>
      <c r="C803" s="4">
        <v>26931.989010989</v>
      </c>
      <c r="D803" s="3" t="s">
        <v>69</v>
      </c>
      <c r="E803" s="3" t="s">
        <v>70</v>
      </c>
      <c r="F803" s="3" t="s">
        <v>71</v>
      </c>
      <c r="G803" s="7">
        <f>C803*1.05</f>
        <v>28278.588461538453</v>
      </c>
    </row>
    <row r="804" spans="8:8" ht="20.25" customHeight="1">
      <c r="A804" s="3" t="s">
        <v>560</v>
      </c>
      <c r="B804" s="3" t="s">
        <v>561</v>
      </c>
      <c r="C804" s="4">
        <v>26931.989010989</v>
      </c>
      <c r="D804" s="3" t="s">
        <v>26</v>
      </c>
      <c r="E804" s="3" t="s">
        <v>27</v>
      </c>
      <c r="F804" s="3" t="s">
        <v>28</v>
      </c>
      <c r="G804" s="7">
        <f>C804*1.05</f>
        <v>28278.588461538453</v>
      </c>
    </row>
    <row r="805" spans="8:8" ht="20.25" customHeight="1">
      <c r="A805" s="3" t="s">
        <v>560</v>
      </c>
      <c r="B805" s="3" t="s">
        <v>561</v>
      </c>
      <c r="C805" s="4">
        <v>26931.989010989</v>
      </c>
      <c r="D805" s="3" t="s">
        <v>562</v>
      </c>
      <c r="E805" s="3" t="s">
        <v>561</v>
      </c>
      <c r="F805" s="3" t="s">
        <v>563</v>
      </c>
      <c r="G805" s="7">
        <f t="shared" si="43" ref="G805:G806">C805*1.05</f>
        <v>28278.588461538453</v>
      </c>
    </row>
    <row r="806" spans="8:8" ht="20.25" customHeight="1">
      <c r="A806" s="3" t="s">
        <v>560</v>
      </c>
      <c r="B806" s="3" t="s">
        <v>561</v>
      </c>
      <c r="C806" s="4">
        <v>26931.989010989</v>
      </c>
      <c r="D806" s="3" t="s">
        <v>72</v>
      </c>
      <c r="E806" s="3" t="s">
        <v>147</v>
      </c>
      <c r="F806" s="3" t="s">
        <v>148</v>
      </c>
      <c r="G806" s="7">
        <f t="shared" si="43"/>
        <v>28278.588461538453</v>
      </c>
    </row>
    <row r="807" spans="8:8" ht="20.25" customHeight="1">
      <c r="A807" s="3" t="s">
        <v>560</v>
      </c>
      <c r="B807" s="3" t="s">
        <v>561</v>
      </c>
      <c r="C807" s="4">
        <v>26931.989010989</v>
      </c>
      <c r="D807" s="3" t="s">
        <v>12</v>
      </c>
      <c r="E807" s="3" t="s">
        <v>29</v>
      </c>
      <c r="F807" s="3" t="s">
        <v>30</v>
      </c>
      <c r="G807" s="7">
        <f>C807/56*1.05</f>
        <v>504.97479395604375</v>
      </c>
    </row>
    <row r="808" spans="8:8" ht="20.25" customHeight="1">
      <c r="A808" s="3" t="s">
        <v>560</v>
      </c>
      <c r="B808" s="3" t="s">
        <v>564</v>
      </c>
      <c r="C808" s="4">
        <v>26931.989010989</v>
      </c>
      <c r="D808" s="3" t="s">
        <v>23</v>
      </c>
      <c r="E808" s="3" t="s">
        <v>24</v>
      </c>
      <c r="F808" s="3" t="s">
        <v>25</v>
      </c>
      <c r="G808" s="7">
        <f>C808*1.05</f>
        <v>28278.588461538453</v>
      </c>
    </row>
    <row r="809" spans="8:8" ht="20.25" customHeight="1">
      <c r="A809" s="3" t="s">
        <v>560</v>
      </c>
      <c r="B809" s="3" t="s">
        <v>564</v>
      </c>
      <c r="C809" s="4">
        <v>26931.989010989</v>
      </c>
      <c r="D809" s="3" t="s">
        <v>69</v>
      </c>
      <c r="E809" s="3" t="s">
        <v>70</v>
      </c>
      <c r="F809" s="3" t="s">
        <v>71</v>
      </c>
      <c r="G809" s="7">
        <f>C809*1.05</f>
        <v>28278.588461538453</v>
      </c>
    </row>
    <row r="810" spans="8:8" ht="20.25" customHeight="1">
      <c r="A810" s="3" t="s">
        <v>560</v>
      </c>
      <c r="B810" s="3" t="s">
        <v>564</v>
      </c>
      <c r="C810" s="4">
        <v>26931.989010989</v>
      </c>
      <c r="D810" s="3" t="s">
        <v>26</v>
      </c>
      <c r="E810" s="3" t="s">
        <v>27</v>
      </c>
      <c r="F810" s="3" t="s">
        <v>28</v>
      </c>
      <c r="G810" s="7">
        <f>C810*1.05</f>
        <v>28278.588461538453</v>
      </c>
    </row>
    <row r="811" spans="8:8" ht="20.25" customHeight="1">
      <c r="A811" s="3" t="s">
        <v>560</v>
      </c>
      <c r="B811" s="3" t="s">
        <v>564</v>
      </c>
      <c r="C811" s="4">
        <v>26931.989010989</v>
      </c>
      <c r="D811" s="3" t="s">
        <v>562</v>
      </c>
      <c r="E811" s="3" t="s">
        <v>561</v>
      </c>
      <c r="F811" s="3" t="s">
        <v>563</v>
      </c>
      <c r="G811" s="7">
        <f t="shared" si="44" ref="G811:G812">C811*1.05</f>
        <v>28278.588461538453</v>
      </c>
    </row>
    <row r="812" spans="8:8" ht="20.25" customHeight="1">
      <c r="A812" s="3" t="s">
        <v>560</v>
      </c>
      <c r="B812" s="3" t="s">
        <v>564</v>
      </c>
      <c r="C812" s="4">
        <v>26931.989010989</v>
      </c>
      <c r="D812" s="3" t="s">
        <v>72</v>
      </c>
      <c r="E812" s="3" t="s">
        <v>147</v>
      </c>
      <c r="F812" s="3" t="s">
        <v>148</v>
      </c>
      <c r="G812" s="7">
        <f t="shared" si="44"/>
        <v>28278.588461538453</v>
      </c>
    </row>
    <row r="813" spans="8:8" ht="20.25" customHeight="1">
      <c r="A813" s="3" t="s">
        <v>560</v>
      </c>
      <c r="B813" s="3" t="s">
        <v>564</v>
      </c>
      <c r="C813" s="4">
        <v>26931.989010989</v>
      </c>
      <c r="D813" s="3" t="s">
        <v>12</v>
      </c>
      <c r="E813" s="3" t="s">
        <v>29</v>
      </c>
      <c r="F813" s="3" t="s">
        <v>30</v>
      </c>
      <c r="G813" s="7">
        <f>C813/56*1.05</f>
        <v>504.97479395604375</v>
      </c>
    </row>
    <row r="814" spans="8:8" ht="20.25" customHeight="1">
      <c r="A814" s="3" t="s">
        <v>565</v>
      </c>
      <c r="B814" s="3" t="s">
        <v>8</v>
      </c>
      <c r="C814" s="4">
        <v>101.032137673647</v>
      </c>
      <c r="D814" s="3" t="s">
        <v>9</v>
      </c>
      <c r="E814" s="3" t="s">
        <v>47</v>
      </c>
      <c r="F814" s="3" t="s">
        <v>48</v>
      </c>
      <c r="G814" s="7">
        <f>C814*1.05</f>
        <v>106.08374455732935</v>
      </c>
    </row>
    <row r="815" spans="8:8" ht="20.25" customHeight="1">
      <c r="A815" s="3" t="s">
        <v>565</v>
      </c>
      <c r="B815" s="3" t="s">
        <v>8</v>
      </c>
      <c r="C815" s="4">
        <v>101.032137673647</v>
      </c>
      <c r="D815" s="3" t="s">
        <v>12</v>
      </c>
      <c r="E815" s="3" t="s">
        <v>29</v>
      </c>
      <c r="F815" s="3" t="s">
        <v>30</v>
      </c>
      <c r="G815" s="7">
        <f>C815/8*1.05</f>
        <v>13.26046806966617</v>
      </c>
    </row>
    <row r="816" spans="8:8" ht="20.25" customHeight="1">
      <c r="A816" s="3" t="s">
        <v>566</v>
      </c>
      <c r="B816" s="3" t="s">
        <v>567</v>
      </c>
      <c r="C816" s="4">
        <v>23649.1139836855</v>
      </c>
      <c r="D816" s="3" t="s">
        <v>23</v>
      </c>
      <c r="E816" s="3" t="s">
        <v>24</v>
      </c>
      <c r="F816" s="3" t="s">
        <v>25</v>
      </c>
      <c r="G816" s="7">
        <f>C816*2*1.05</f>
        <v>49663.13936573955</v>
      </c>
    </row>
    <row r="817" spans="8:8" ht="20.25" customHeight="1">
      <c r="A817" s="3" t="s">
        <v>566</v>
      </c>
      <c r="B817" s="3" t="s">
        <v>567</v>
      </c>
      <c r="C817" s="4">
        <v>23649.1139836855</v>
      </c>
      <c r="D817" s="3" t="s">
        <v>26</v>
      </c>
      <c r="E817" s="3" t="s">
        <v>27</v>
      </c>
      <c r="F817" s="3" t="s">
        <v>28</v>
      </c>
      <c r="G817" s="7">
        <f>C817*1.05</f>
        <v>24831.569682869776</v>
      </c>
    </row>
    <row r="818" spans="8:8" ht="20.25" customHeight="1">
      <c r="A818" s="3" t="s">
        <v>566</v>
      </c>
      <c r="B818" s="3" t="s">
        <v>567</v>
      </c>
      <c r="C818" s="4">
        <v>23649.1139836855</v>
      </c>
      <c r="D818" s="3" t="s">
        <v>132</v>
      </c>
      <c r="E818" s="3" t="s">
        <v>568</v>
      </c>
      <c r="F818" s="3" t="s">
        <v>569</v>
      </c>
      <c r="G818" s="7">
        <f>C818*1.05</f>
        <v>24831.569682869776</v>
      </c>
    </row>
    <row r="819" spans="8:8" ht="20.25" customHeight="1">
      <c r="A819" s="3" t="s">
        <v>566</v>
      </c>
      <c r="B819" s="3" t="s">
        <v>567</v>
      </c>
      <c r="C819" s="4">
        <v>23649.1139836855</v>
      </c>
      <c r="D819" s="3" t="s">
        <v>135</v>
      </c>
      <c r="E819" s="3" t="s">
        <v>136</v>
      </c>
      <c r="F819" s="3" t="s">
        <v>137</v>
      </c>
      <c r="G819" s="7">
        <f>C819*1.05</f>
        <v>24831.569682869776</v>
      </c>
    </row>
    <row r="820" spans="8:8" ht="20.25" customHeight="1">
      <c r="A820" s="3" t="s">
        <v>566</v>
      </c>
      <c r="B820" s="3" t="s">
        <v>567</v>
      </c>
      <c r="C820" s="4">
        <v>23649.1139836855</v>
      </c>
      <c r="D820" s="3" t="s">
        <v>570</v>
      </c>
      <c r="E820" s="3" t="s">
        <v>571</v>
      </c>
      <c r="F820" s="3" t="s">
        <v>572</v>
      </c>
      <c r="G820" s="7">
        <f t="shared" si="45" ref="G820:G822">C820*1.05</f>
        <v>24831.569682869776</v>
      </c>
    </row>
    <row r="821" spans="8:8" ht="20.25" customHeight="1">
      <c r="A821" s="3" t="s">
        <v>566</v>
      </c>
      <c r="B821" s="3" t="s">
        <v>567</v>
      </c>
      <c r="C821" s="4">
        <v>23649.1139836855</v>
      </c>
      <c r="D821" s="3" t="s">
        <v>573</v>
      </c>
      <c r="E821" s="3" t="s">
        <v>571</v>
      </c>
      <c r="F821" s="3" t="s">
        <v>574</v>
      </c>
      <c r="G821" s="7">
        <f t="shared" si="45"/>
        <v>24831.569682869776</v>
      </c>
    </row>
    <row r="822" spans="8:8" ht="20.25" customHeight="1">
      <c r="A822" s="3" t="s">
        <v>566</v>
      </c>
      <c r="B822" s="3" t="s">
        <v>567</v>
      </c>
      <c r="C822" s="4">
        <v>23649.1139836855</v>
      </c>
      <c r="D822" s="3" t="s">
        <v>575</v>
      </c>
      <c r="E822" s="3" t="s">
        <v>576</v>
      </c>
      <c r="F822" s="3" t="s">
        <v>577</v>
      </c>
      <c r="G822" s="7">
        <f t="shared" si="45"/>
        <v>24831.569682869776</v>
      </c>
    </row>
    <row r="823" spans="8:8" ht="20.25" customHeight="1">
      <c r="A823" s="3" t="s">
        <v>566</v>
      </c>
      <c r="B823" s="3" t="s">
        <v>567</v>
      </c>
      <c r="C823" s="4">
        <v>23649.1139836855</v>
      </c>
      <c r="D823" s="3" t="s">
        <v>578</v>
      </c>
      <c r="E823" s="3" t="s">
        <v>278</v>
      </c>
      <c r="F823" s="3" t="s">
        <v>579</v>
      </c>
      <c r="G823" s="7">
        <f>C823*6*1.05</f>
        <v>148989.41809721864</v>
      </c>
    </row>
    <row r="824" spans="8:8" ht="20.25" customHeight="1">
      <c r="A824" s="3" t="s">
        <v>566</v>
      </c>
      <c r="B824" s="3" t="s">
        <v>567</v>
      </c>
      <c r="C824" s="4">
        <v>23649.1139836855</v>
      </c>
      <c r="D824" s="3" t="s">
        <v>12</v>
      </c>
      <c r="E824" s="3" t="s">
        <v>138</v>
      </c>
      <c r="F824" s="3" t="s">
        <v>139</v>
      </c>
      <c r="G824" s="7">
        <f>C824/70*1.05</f>
        <v>354.73670975528256</v>
      </c>
    </row>
    <row r="825" spans="8:8" ht="20.25" customHeight="1">
      <c r="A825" s="3" t="s">
        <v>580</v>
      </c>
      <c r="B825" s="3" t="s">
        <v>265</v>
      </c>
      <c r="C825" s="4">
        <v>1555.28251562138</v>
      </c>
      <c r="D825" s="3" t="s">
        <v>581</v>
      </c>
      <c r="E825" s="3" t="s">
        <v>582</v>
      </c>
      <c r="F825" s="3" t="s">
        <v>583</v>
      </c>
      <c r="G825" s="7">
        <f>C825*1.05</f>
        <v>1633.046641402449</v>
      </c>
    </row>
    <row r="826" spans="8:8" ht="20.25" customHeight="1">
      <c r="A826" s="3" t="s">
        <v>580</v>
      </c>
      <c r="B826" s="3" t="s">
        <v>265</v>
      </c>
      <c r="C826" s="4">
        <v>1555.28251562138</v>
      </c>
      <c r="D826" s="3" t="s">
        <v>291</v>
      </c>
      <c r="E826" s="3" t="s">
        <v>584</v>
      </c>
      <c r="F826" s="3" t="s">
        <v>585</v>
      </c>
      <c r="G826" s="7">
        <f t="shared" si="46" ref="G826:G830">C826*1.05</f>
        <v>1633.046641402449</v>
      </c>
    </row>
    <row r="827" spans="8:8" ht="20.25" customHeight="1">
      <c r="A827" s="3" t="s">
        <v>580</v>
      </c>
      <c r="B827" s="3" t="s">
        <v>265</v>
      </c>
      <c r="C827" s="4">
        <v>1555.28251562138</v>
      </c>
      <c r="D827" s="3" t="s">
        <v>586</v>
      </c>
      <c r="E827" s="3" t="s">
        <v>587</v>
      </c>
      <c r="F827" s="3" t="s">
        <v>588</v>
      </c>
      <c r="G827" s="7">
        <f t="shared" si="46"/>
        <v>1633.046641402449</v>
      </c>
    </row>
    <row r="828" spans="8:8" ht="20.25" customHeight="1">
      <c r="A828" s="3" t="s">
        <v>580</v>
      </c>
      <c r="B828" s="3" t="s">
        <v>265</v>
      </c>
      <c r="C828" s="4">
        <v>1555.28251562138</v>
      </c>
      <c r="D828" s="3" t="s">
        <v>23</v>
      </c>
      <c r="E828" s="3" t="s">
        <v>24</v>
      </c>
      <c r="F828" s="3" t="s">
        <v>25</v>
      </c>
      <c r="G828" s="7">
        <f t="shared" si="46"/>
        <v>1633.046641402449</v>
      </c>
    </row>
    <row r="829" spans="8:8" ht="20.25" customHeight="1">
      <c r="A829" s="3" t="s">
        <v>580</v>
      </c>
      <c r="B829" s="3" t="s">
        <v>265</v>
      </c>
      <c r="C829" s="4">
        <v>1555.28251562138</v>
      </c>
      <c r="D829" s="3" t="s">
        <v>69</v>
      </c>
      <c r="E829" s="3" t="s">
        <v>70</v>
      </c>
      <c r="F829" s="3" t="s">
        <v>71</v>
      </c>
      <c r="G829" s="7">
        <f t="shared" si="46"/>
        <v>1633.046641402449</v>
      </c>
    </row>
    <row r="830" spans="8:8" ht="20.25" customHeight="1">
      <c r="A830" s="3" t="s">
        <v>580</v>
      </c>
      <c r="B830" s="3" t="s">
        <v>265</v>
      </c>
      <c r="C830" s="4">
        <v>1555.28251562138</v>
      </c>
      <c r="D830" s="3" t="s">
        <v>26</v>
      </c>
      <c r="E830" s="3" t="s">
        <v>27</v>
      </c>
      <c r="F830" s="3" t="s">
        <v>28</v>
      </c>
      <c r="G830" s="7">
        <f t="shared" si="46"/>
        <v>1633.046641402449</v>
      </c>
    </row>
    <row r="831" spans="8:8" ht="20.25" customHeight="1">
      <c r="A831" s="3" t="s">
        <v>580</v>
      </c>
      <c r="B831" s="3" t="s">
        <v>265</v>
      </c>
      <c r="C831" s="4">
        <v>1555.28251562138</v>
      </c>
      <c r="D831" s="3" t="s">
        <v>589</v>
      </c>
      <c r="E831" s="3" t="s">
        <v>590</v>
      </c>
      <c r="F831" s="3" t="s">
        <v>591</v>
      </c>
      <c r="G831" s="7">
        <f t="shared" si="47" ref="G831:G833">C831*1.05</f>
        <v>1633.046641402449</v>
      </c>
    </row>
    <row r="832" spans="8:8" ht="20.25" customHeight="1">
      <c r="A832" s="3" t="s">
        <v>580</v>
      </c>
      <c r="B832" s="3" t="s">
        <v>265</v>
      </c>
      <c r="C832" s="4">
        <v>1555.28251562138</v>
      </c>
      <c r="D832" s="3" t="s">
        <v>592</v>
      </c>
      <c r="E832" s="3" t="s">
        <v>593</v>
      </c>
      <c r="F832" s="3" t="s">
        <v>594</v>
      </c>
      <c r="G832" s="7">
        <f t="shared" si="47"/>
        <v>1633.046641402449</v>
      </c>
    </row>
    <row r="833" spans="8:8" ht="20.25" customHeight="1">
      <c r="A833" s="3" t="s">
        <v>580</v>
      </c>
      <c r="B833" s="3" t="s">
        <v>265</v>
      </c>
      <c r="C833" s="4">
        <v>1555.28251562138</v>
      </c>
      <c r="D833" s="3" t="s">
        <v>595</v>
      </c>
      <c r="E833" s="3" t="s">
        <v>596</v>
      </c>
      <c r="F833" s="3" t="s">
        <v>597</v>
      </c>
      <c r="G833" s="7">
        <f t="shared" si="47"/>
        <v>1633.046641402449</v>
      </c>
    </row>
    <row r="834" spans="8:8" ht="20.25" customHeight="1">
      <c r="A834" s="3" t="s">
        <v>580</v>
      </c>
      <c r="B834" s="3" t="s">
        <v>265</v>
      </c>
      <c r="C834" s="4">
        <v>1555.28251562138</v>
      </c>
      <c r="D834" s="3" t="s">
        <v>12</v>
      </c>
      <c r="E834" s="3" t="s">
        <v>598</v>
      </c>
      <c r="F834" s="3" t="s">
        <v>599</v>
      </c>
      <c r="G834" s="7">
        <f>C834/6*1.05</f>
        <v>272.17444023374156</v>
      </c>
    </row>
    <row r="835" spans="8:8" ht="20.25" customHeight="1">
      <c r="A835" s="3" t="s">
        <v>580</v>
      </c>
      <c r="B835" s="3" t="s">
        <v>265</v>
      </c>
      <c r="C835" s="4">
        <v>1555.28251562138</v>
      </c>
      <c r="D835" s="3" t="s">
        <v>600</v>
      </c>
      <c r="E835" s="3" t="s">
        <v>601</v>
      </c>
      <c r="F835" s="3" t="s">
        <v>602</v>
      </c>
      <c r="G835" s="7">
        <f t="shared" si="48" ref="G835:G841">C835*1.05</f>
        <v>1633.046641402449</v>
      </c>
    </row>
    <row r="836" spans="8:8" ht="20.25" customHeight="1">
      <c r="A836" s="3" t="s">
        <v>580</v>
      </c>
      <c r="B836" s="3" t="s">
        <v>165</v>
      </c>
      <c r="C836" s="4">
        <v>1185.78561509085</v>
      </c>
      <c r="D836" s="3" t="s">
        <v>291</v>
      </c>
      <c r="E836" s="3" t="s">
        <v>584</v>
      </c>
      <c r="F836" s="3" t="s">
        <v>585</v>
      </c>
      <c r="G836" s="7">
        <f t="shared" si="48"/>
        <v>1245.0748958453923</v>
      </c>
    </row>
    <row r="837" spans="8:8" ht="20.25" customHeight="1">
      <c r="A837" s="3" t="s">
        <v>580</v>
      </c>
      <c r="B837" s="3" t="s">
        <v>165</v>
      </c>
      <c r="C837" s="4">
        <v>1185.78561509085</v>
      </c>
      <c r="D837" s="3" t="s">
        <v>586</v>
      </c>
      <c r="E837" s="3" t="s">
        <v>587</v>
      </c>
      <c r="F837" s="3" t="s">
        <v>588</v>
      </c>
      <c r="G837" s="7">
        <f t="shared" si="48"/>
        <v>1245.0748958453923</v>
      </c>
    </row>
    <row r="838" spans="8:8" ht="20.25" customHeight="1">
      <c r="A838" s="3" t="s">
        <v>580</v>
      </c>
      <c r="B838" s="3" t="s">
        <v>165</v>
      </c>
      <c r="C838" s="4">
        <v>1185.78561509085</v>
      </c>
      <c r="D838" s="3" t="s">
        <v>23</v>
      </c>
      <c r="E838" s="3" t="s">
        <v>24</v>
      </c>
      <c r="F838" s="3" t="s">
        <v>25</v>
      </c>
      <c r="G838" s="7">
        <f t="shared" si="48"/>
        <v>1245.0748958453923</v>
      </c>
    </row>
    <row r="839" spans="8:8" ht="20.25" customHeight="1">
      <c r="A839" s="3" t="s">
        <v>580</v>
      </c>
      <c r="B839" s="3" t="s">
        <v>165</v>
      </c>
      <c r="C839" s="4">
        <v>1185.78561509085</v>
      </c>
      <c r="D839" s="3" t="s">
        <v>69</v>
      </c>
      <c r="E839" s="3" t="s">
        <v>70</v>
      </c>
      <c r="F839" s="3" t="s">
        <v>71</v>
      </c>
      <c r="G839" s="7">
        <f t="shared" si="48"/>
        <v>1245.0748958453923</v>
      </c>
    </row>
    <row r="840" spans="8:8" ht="20.25" customHeight="1">
      <c r="A840" s="3" t="s">
        <v>580</v>
      </c>
      <c r="B840" s="3" t="s">
        <v>165</v>
      </c>
      <c r="C840" s="4">
        <v>1185.78561509085</v>
      </c>
      <c r="D840" s="3" t="s">
        <v>26</v>
      </c>
      <c r="E840" s="3" t="s">
        <v>27</v>
      </c>
      <c r="F840" s="3" t="s">
        <v>28</v>
      </c>
      <c r="G840" s="7">
        <f t="shared" si="48"/>
        <v>1245.0748958453923</v>
      </c>
    </row>
    <row r="841" spans="8:8" ht="20.25" customHeight="1">
      <c r="A841" s="3" t="s">
        <v>580</v>
      </c>
      <c r="B841" s="3" t="s">
        <v>165</v>
      </c>
      <c r="C841" s="4">
        <v>1185.78561509085</v>
      </c>
      <c r="D841" s="3" t="s">
        <v>135</v>
      </c>
      <c r="E841" s="3" t="s">
        <v>136</v>
      </c>
      <c r="F841" s="3" t="s">
        <v>137</v>
      </c>
      <c r="G841" s="7">
        <f t="shared" si="48"/>
        <v>1245.0748958453923</v>
      </c>
    </row>
    <row r="842" spans="8:8" ht="20.25" customHeight="1">
      <c r="A842" s="3" t="s">
        <v>580</v>
      </c>
      <c r="B842" s="3" t="s">
        <v>165</v>
      </c>
      <c r="C842" s="4">
        <v>1185.78561509085</v>
      </c>
      <c r="D842" s="3" t="s">
        <v>589</v>
      </c>
      <c r="E842" s="3" t="s">
        <v>590</v>
      </c>
      <c r="F842" s="3" t="s">
        <v>591</v>
      </c>
      <c r="G842" s="7">
        <f t="shared" si="49" ref="G842:G845">C842*1.05</f>
        <v>1245.0748958453923</v>
      </c>
    </row>
    <row r="843" spans="8:8" ht="20.25" customHeight="1">
      <c r="A843" s="3" t="s">
        <v>580</v>
      </c>
      <c r="B843" s="3" t="s">
        <v>165</v>
      </c>
      <c r="C843" s="4">
        <v>1185.78561509085</v>
      </c>
      <c r="D843" s="3" t="s">
        <v>592</v>
      </c>
      <c r="E843" s="3" t="s">
        <v>593</v>
      </c>
      <c r="F843" s="3" t="s">
        <v>594</v>
      </c>
      <c r="G843" s="7">
        <f t="shared" si="49"/>
        <v>1245.0748958453923</v>
      </c>
    </row>
    <row r="844" spans="8:8" ht="20.25" customHeight="1">
      <c r="A844" s="3" t="s">
        <v>580</v>
      </c>
      <c r="B844" s="3" t="s">
        <v>165</v>
      </c>
      <c r="C844" s="4">
        <v>1185.78561509085</v>
      </c>
      <c r="D844" s="3" t="s">
        <v>595</v>
      </c>
      <c r="E844" s="3" t="s">
        <v>596</v>
      </c>
      <c r="F844" s="3" t="s">
        <v>597</v>
      </c>
      <c r="G844" s="7">
        <f t="shared" si="49"/>
        <v>1245.0748958453923</v>
      </c>
    </row>
    <row r="845" spans="8:8" ht="20.25" customHeight="1">
      <c r="A845" s="3" t="s">
        <v>580</v>
      </c>
      <c r="B845" s="3" t="s">
        <v>165</v>
      </c>
      <c r="C845" s="4">
        <v>1185.78561509085</v>
      </c>
      <c r="D845" s="3" t="s">
        <v>307</v>
      </c>
      <c r="E845" s="3" t="s">
        <v>308</v>
      </c>
      <c r="F845" s="3" t="s">
        <v>309</v>
      </c>
      <c r="G845" s="7">
        <f t="shared" si="49"/>
        <v>1245.0748958453923</v>
      </c>
    </row>
    <row r="846" spans="8:8" ht="20.25" customHeight="1">
      <c r="A846" s="3" t="s">
        <v>580</v>
      </c>
      <c r="B846" s="3" t="s">
        <v>165</v>
      </c>
      <c r="C846" s="4">
        <v>1185.78561509085</v>
      </c>
      <c r="D846" s="3" t="s">
        <v>12</v>
      </c>
      <c r="E846" s="3" t="s">
        <v>598</v>
      </c>
      <c r="F846" s="3" t="s">
        <v>599</v>
      </c>
      <c r="G846" s="7">
        <f>C846/6*1.05</f>
        <v>207.51248264089875</v>
      </c>
    </row>
    <row r="847" spans="8:8" ht="20.25" customHeight="1">
      <c r="A847" s="3" t="s">
        <v>580</v>
      </c>
      <c r="B847" s="3" t="s">
        <v>165</v>
      </c>
      <c r="C847" s="4">
        <v>1185.78561509085</v>
      </c>
      <c r="D847" s="3" t="s">
        <v>600</v>
      </c>
      <c r="E847" s="3" t="s">
        <v>601</v>
      </c>
      <c r="F847" s="3" t="s">
        <v>602</v>
      </c>
      <c r="G847" s="7">
        <f>C847*1.05</f>
        <v>1245.0748958453923</v>
      </c>
    </row>
    <row r="848" spans="8:8" ht="20.25" customHeight="1">
      <c r="A848" s="3" t="s">
        <v>580</v>
      </c>
      <c r="B848" s="3" t="s">
        <v>313</v>
      </c>
      <c r="C848" s="4">
        <v>1185.78561509085</v>
      </c>
      <c r="D848" s="3" t="s">
        <v>23</v>
      </c>
      <c r="E848" s="3" t="s">
        <v>24</v>
      </c>
      <c r="F848" s="3" t="s">
        <v>25</v>
      </c>
      <c r="G848" s="7">
        <f>C848*1.05</f>
        <v>1245.0748958453923</v>
      </c>
    </row>
    <row r="849" spans="8:8" ht="20.25" customHeight="1">
      <c r="A849" s="3" t="s">
        <v>580</v>
      </c>
      <c r="B849" s="3" t="s">
        <v>313</v>
      </c>
      <c r="C849" s="4">
        <v>1185.78561509085</v>
      </c>
      <c r="D849" s="3" t="s">
        <v>603</v>
      </c>
      <c r="E849" s="3" t="s">
        <v>604</v>
      </c>
      <c r="F849" s="3" t="s">
        <v>605</v>
      </c>
      <c r="G849" s="7">
        <f>C849*1.05</f>
        <v>1245.0748958453923</v>
      </c>
    </row>
    <row r="850" spans="8:8" ht="20.25" customHeight="1">
      <c r="A850" s="3" t="s">
        <v>580</v>
      </c>
      <c r="B850" s="3" t="s">
        <v>313</v>
      </c>
      <c r="C850" s="4">
        <v>1185.78561509085</v>
      </c>
      <c r="D850" s="3" t="s">
        <v>606</v>
      </c>
      <c r="E850" s="3" t="s">
        <v>607</v>
      </c>
      <c r="F850" s="3" t="s">
        <v>608</v>
      </c>
      <c r="G850" s="7">
        <f>C850*1.05</f>
        <v>1245.0748958453923</v>
      </c>
    </row>
    <row r="851" spans="8:8" ht="20.25" customHeight="1">
      <c r="A851" s="3" t="s">
        <v>580</v>
      </c>
      <c r="B851" s="3" t="s">
        <v>313</v>
      </c>
      <c r="C851" s="4">
        <v>1185.78561509085</v>
      </c>
      <c r="D851" s="3" t="s">
        <v>12</v>
      </c>
      <c r="E851" s="3" t="s">
        <v>13</v>
      </c>
      <c r="F851" s="3" t="s">
        <v>14</v>
      </c>
      <c r="G851" s="7">
        <f>C851/24*1.05</f>
        <v>51.87812066022469</v>
      </c>
    </row>
    <row r="852" spans="8:8" ht="20.25" customHeight="1">
      <c r="A852" s="3" t="s">
        <v>580</v>
      </c>
      <c r="B852" s="3" t="s">
        <v>313</v>
      </c>
      <c r="C852" s="4">
        <v>1185.78561509085</v>
      </c>
      <c r="D852" s="3" t="s">
        <v>609</v>
      </c>
      <c r="E852" s="3" t="s">
        <v>610</v>
      </c>
      <c r="F852" s="3" t="s">
        <v>611</v>
      </c>
      <c r="G852" s="7">
        <f>C852*1.05</f>
        <v>1245.0748958453923</v>
      </c>
    </row>
    <row r="853" spans="8:8" ht="20.25" customHeight="1">
      <c r="A853" s="3" t="s">
        <v>612</v>
      </c>
      <c r="B853" s="3" t="s">
        <v>8</v>
      </c>
      <c r="C853" s="4">
        <v>1070.24235560589</v>
      </c>
      <c r="D853" s="3" t="s">
        <v>9</v>
      </c>
      <c r="E853" s="3" t="s">
        <v>47</v>
      </c>
      <c r="F853" s="3" t="s">
        <v>48</v>
      </c>
      <c r="G853" s="7">
        <f>C853*1.05</f>
        <v>1123.7544733861846</v>
      </c>
    </row>
    <row r="854" spans="8:8" ht="20.25" customHeight="1">
      <c r="A854" s="3" t="s">
        <v>612</v>
      </c>
      <c r="B854" s="3" t="s">
        <v>8</v>
      </c>
      <c r="C854" s="4">
        <v>1070.24235560589</v>
      </c>
      <c r="D854" s="3" t="s">
        <v>12</v>
      </c>
      <c r="E854" s="3" t="s">
        <v>29</v>
      </c>
      <c r="F854" s="3" t="s">
        <v>30</v>
      </c>
      <c r="G854" s="7">
        <f>C854/6*1.05</f>
        <v>187.29241223103074</v>
      </c>
    </row>
    <row r="855" spans="8:8" ht="20.25" customHeight="1">
      <c r="A855" s="3" t="s">
        <v>613</v>
      </c>
      <c r="B855" s="3" t="s">
        <v>614</v>
      </c>
      <c r="C855" s="4">
        <v>58593.6634914269</v>
      </c>
      <c r="D855" s="3" t="s">
        <v>23</v>
      </c>
      <c r="E855" s="3" t="s">
        <v>24</v>
      </c>
      <c r="F855" s="3" t="s">
        <v>25</v>
      </c>
      <c r="G855" s="7">
        <f>C855*1.05</f>
        <v>61523.34666599825</v>
      </c>
    </row>
    <row r="856" spans="8:8" ht="20.25" customHeight="1">
      <c r="A856" s="3" t="s">
        <v>613</v>
      </c>
      <c r="B856" s="3" t="s">
        <v>614</v>
      </c>
      <c r="C856" s="4">
        <v>58593.6634914269</v>
      </c>
      <c r="D856" s="3" t="s">
        <v>26</v>
      </c>
      <c r="E856" s="3" t="s">
        <v>27</v>
      </c>
      <c r="F856" s="3" t="s">
        <v>28</v>
      </c>
      <c r="G856" s="7">
        <f>C856*1.05</f>
        <v>61523.34666599825</v>
      </c>
    </row>
    <row r="857" spans="8:8" ht="20.25" customHeight="1">
      <c r="A857" s="3" t="s">
        <v>613</v>
      </c>
      <c r="B857" s="3" t="s">
        <v>614</v>
      </c>
      <c r="C857" s="4">
        <v>58593.6634914269</v>
      </c>
      <c r="D857" s="3" t="s">
        <v>132</v>
      </c>
      <c r="E857" s="3" t="s">
        <v>615</v>
      </c>
      <c r="F857" s="3" t="s">
        <v>616</v>
      </c>
      <c r="G857" s="7">
        <f t="shared" si="50" ref="G857:G858">C857*1.05</f>
        <v>61523.34666599825</v>
      </c>
    </row>
    <row r="858" spans="8:8" ht="20.25" customHeight="1">
      <c r="A858" s="3" t="s">
        <v>613</v>
      </c>
      <c r="B858" s="3" t="s">
        <v>614</v>
      </c>
      <c r="C858" s="4">
        <v>58593.6634914269</v>
      </c>
      <c r="D858" s="3" t="s">
        <v>617</v>
      </c>
      <c r="E858" s="3" t="s">
        <v>614</v>
      </c>
      <c r="F858" s="3" t="s">
        <v>618</v>
      </c>
      <c r="G858" s="7">
        <f t="shared" si="50"/>
        <v>61523.34666599825</v>
      </c>
    </row>
    <row r="859" spans="8:8" ht="20.25" customHeight="1">
      <c r="A859" s="3" t="s">
        <v>613</v>
      </c>
      <c r="B859" s="3" t="s">
        <v>614</v>
      </c>
      <c r="C859" s="4">
        <v>58593.6634914269</v>
      </c>
      <c r="D859" s="3" t="s">
        <v>12</v>
      </c>
      <c r="E859" s="3" t="s">
        <v>29</v>
      </c>
      <c r="F859" s="3" t="s">
        <v>30</v>
      </c>
      <c r="G859" s="7">
        <f>C859/26*1.05</f>
        <v>2366.282564076856</v>
      </c>
    </row>
    <row r="860" spans="8:8" ht="20.25" customHeight="1">
      <c r="A860" s="3" t="s">
        <v>619</v>
      </c>
      <c r="B860" s="3" t="s">
        <v>8</v>
      </c>
      <c r="C860" s="4">
        <v>58593.6634914269</v>
      </c>
      <c r="D860" s="3" t="s">
        <v>9</v>
      </c>
      <c r="E860" s="3" t="s">
        <v>47</v>
      </c>
      <c r="F860" s="3" t="s">
        <v>48</v>
      </c>
      <c r="G860" s="7">
        <f>C860*1.05</f>
        <v>61523.34666599825</v>
      </c>
    </row>
    <row r="861" spans="8:8" ht="20.25" customHeight="1">
      <c r="A861" s="3" t="s">
        <v>619</v>
      </c>
      <c r="B861" s="3" t="s">
        <v>8</v>
      </c>
      <c r="C861" s="4">
        <v>58593.6634914269</v>
      </c>
      <c r="D861" s="3" t="s">
        <v>12</v>
      </c>
      <c r="E861" s="3" t="s">
        <v>29</v>
      </c>
      <c r="F861" s="3" t="s">
        <v>30</v>
      </c>
      <c r="G861" s="7">
        <f>C861/10*1.05</f>
        <v>6152.334666599825</v>
      </c>
    </row>
    <row r="862" spans="8:8" ht="20.25" customHeight="1">
      <c r="A862" s="3" t="s">
        <v>620</v>
      </c>
      <c r="B862" s="3" t="s">
        <v>8</v>
      </c>
      <c r="C862" s="4">
        <v>58593.6634914269</v>
      </c>
      <c r="D862" s="3" t="s">
        <v>9</v>
      </c>
      <c r="E862" s="3" t="s">
        <v>47</v>
      </c>
      <c r="F862" s="3" t="s">
        <v>48</v>
      </c>
      <c r="G862" s="7">
        <f t="shared" si="51" ref="G862:G863">C862*1.05</f>
        <v>61523.34666599825</v>
      </c>
    </row>
    <row r="863" spans="8:8" ht="20.25" customHeight="1">
      <c r="A863" s="3" t="s">
        <v>621</v>
      </c>
      <c r="B863" s="3" t="s">
        <v>8</v>
      </c>
      <c r="C863" s="4">
        <v>147.457656731757</v>
      </c>
      <c r="D863" s="3" t="s">
        <v>9</v>
      </c>
      <c r="E863" s="3" t="s">
        <v>47</v>
      </c>
      <c r="F863" s="3" t="s">
        <v>48</v>
      </c>
      <c r="G863" s="7">
        <f t="shared" si="51"/>
        <v>154.83053956834485</v>
      </c>
    </row>
    <row r="864" spans="8:8" ht="20.25" customHeight="1">
      <c r="A864" s="3" t="s">
        <v>621</v>
      </c>
      <c r="B864" s="3" t="s">
        <v>8</v>
      </c>
      <c r="C864" s="4">
        <v>147.457656731757</v>
      </c>
      <c r="D864" s="3" t="s">
        <v>12</v>
      </c>
      <c r="E864" s="3" t="s">
        <v>29</v>
      </c>
      <c r="F864" s="3" t="s">
        <v>30</v>
      </c>
      <c r="G864" s="7">
        <f>C864/6*1.05</f>
        <v>25.805089928057473</v>
      </c>
    </row>
    <row r="865" spans="8:8" ht="20.25" customHeight="1">
      <c r="A865" s="3" t="s">
        <v>622</v>
      </c>
      <c r="B865" s="3" t="s">
        <v>8</v>
      </c>
      <c r="C865" s="4">
        <v>548.978803627841</v>
      </c>
      <c r="D865" s="3" t="s">
        <v>9</v>
      </c>
      <c r="E865" s="3" t="s">
        <v>151</v>
      </c>
      <c r="F865" s="3" t="s">
        <v>152</v>
      </c>
      <c r="G865" s="7">
        <f>C865*1.05</f>
        <v>576.4277438092331</v>
      </c>
    </row>
    <row r="866" spans="8:8" ht="20.25" customHeight="1">
      <c r="A866" s="3" t="s">
        <v>622</v>
      </c>
      <c r="B866" s="3" t="s">
        <v>8</v>
      </c>
      <c r="C866" s="4">
        <v>548.978803627841</v>
      </c>
      <c r="D866" s="3" t="s">
        <v>12</v>
      </c>
      <c r="E866" s="3" t="s">
        <v>208</v>
      </c>
      <c r="F866" s="3" t="s">
        <v>209</v>
      </c>
      <c r="G866" s="7">
        <f>C866/15*1.05</f>
        <v>38.42851625394887</v>
      </c>
    </row>
    <row r="867" spans="8:8" ht="20.25" customHeight="1">
      <c r="A867" s="3" t="s">
        <v>622</v>
      </c>
      <c r="B867" s="3" t="s">
        <v>102</v>
      </c>
      <c r="C867" s="4">
        <v>48901.7229870672</v>
      </c>
      <c r="D867" s="3" t="s">
        <v>23</v>
      </c>
      <c r="E867" s="3" t="s">
        <v>24</v>
      </c>
      <c r="F867" s="3" t="s">
        <v>25</v>
      </c>
      <c r="G867" s="7">
        <f>C867*1.05</f>
        <v>51346.80913642056</v>
      </c>
    </row>
    <row r="868" spans="8:8" ht="20.25" customHeight="1">
      <c r="A868" s="3" t="s">
        <v>622</v>
      </c>
      <c r="B868" s="3" t="s">
        <v>102</v>
      </c>
      <c r="C868" s="4">
        <v>48901.7229870672</v>
      </c>
      <c r="D868" s="3" t="s">
        <v>69</v>
      </c>
      <c r="E868" s="3" t="s">
        <v>70</v>
      </c>
      <c r="F868" s="3" t="s">
        <v>71</v>
      </c>
      <c r="G868" s="7">
        <f>C868*1.05</f>
        <v>51346.80913642056</v>
      </c>
    </row>
    <row r="869" spans="8:8" ht="20.25" customHeight="1">
      <c r="A869" s="3" t="s">
        <v>622</v>
      </c>
      <c r="B869" s="3" t="s">
        <v>102</v>
      </c>
      <c r="C869" s="4">
        <v>48901.7229870672</v>
      </c>
      <c r="D869" s="3" t="s">
        <v>26</v>
      </c>
      <c r="E869" s="3" t="s">
        <v>27</v>
      </c>
      <c r="F869" s="3" t="s">
        <v>28</v>
      </c>
      <c r="G869" s="7">
        <f>C869*1.05</f>
        <v>51346.80913642056</v>
      </c>
    </row>
    <row r="870" spans="8:8" ht="20.25" customHeight="1">
      <c r="A870" s="3" t="s">
        <v>622</v>
      </c>
      <c r="B870" s="3" t="s">
        <v>102</v>
      </c>
      <c r="C870" s="4">
        <v>48901.7229870672</v>
      </c>
      <c r="D870" s="3" t="s">
        <v>623</v>
      </c>
      <c r="E870" s="3" t="s">
        <v>102</v>
      </c>
      <c r="F870" s="3" t="s">
        <v>624</v>
      </c>
      <c r="G870" s="7">
        <f t="shared" si="52" ref="G870:G871">C870*1.05</f>
        <v>51346.80913642056</v>
      </c>
    </row>
    <row r="871" spans="8:8" ht="20.25" customHeight="1">
      <c r="A871" s="3" t="s">
        <v>622</v>
      </c>
      <c r="B871" s="3" t="s">
        <v>102</v>
      </c>
      <c r="C871" s="4">
        <v>48901.7229870672</v>
      </c>
      <c r="D871" s="3" t="s">
        <v>72</v>
      </c>
      <c r="E871" s="3" t="s">
        <v>108</v>
      </c>
      <c r="F871" s="3" t="s">
        <v>109</v>
      </c>
      <c r="G871" s="7">
        <f t="shared" si="52"/>
        <v>51346.80913642056</v>
      </c>
    </row>
    <row r="872" spans="8:8" ht="20.25" customHeight="1">
      <c r="A872" s="3" t="s">
        <v>622</v>
      </c>
      <c r="B872" s="3" t="s">
        <v>102</v>
      </c>
      <c r="C872" s="4">
        <v>48901.7229870672</v>
      </c>
      <c r="D872" s="3" t="s">
        <v>12</v>
      </c>
      <c r="E872" s="3" t="s">
        <v>38</v>
      </c>
      <c r="F872" s="3" t="s">
        <v>39</v>
      </c>
      <c r="G872" s="7">
        <f>C872/56*1.05</f>
        <v>916.90730600751</v>
      </c>
    </row>
    <row r="873" spans="8:8" ht="20.25" customHeight="1">
      <c r="A873" s="3" t="s">
        <v>622</v>
      </c>
      <c r="B873" s="3" t="s">
        <v>387</v>
      </c>
      <c r="C873" s="4">
        <v>18768.0956955003</v>
      </c>
      <c r="D873" s="3" t="s">
        <v>23</v>
      </c>
      <c r="E873" s="3" t="s">
        <v>24</v>
      </c>
      <c r="F873" s="3" t="s">
        <v>25</v>
      </c>
      <c r="G873" s="7">
        <f>C873*1.05</f>
        <v>19706.500480275314</v>
      </c>
    </row>
    <row r="874" spans="8:8" ht="20.25" customHeight="1">
      <c r="A874" s="3" t="s">
        <v>622</v>
      </c>
      <c r="B874" s="3" t="s">
        <v>387</v>
      </c>
      <c r="C874" s="4">
        <v>18768.0956955003</v>
      </c>
      <c r="D874" s="3" t="s">
        <v>26</v>
      </c>
      <c r="E874" s="3" t="s">
        <v>27</v>
      </c>
      <c r="F874" s="3" t="s">
        <v>28</v>
      </c>
      <c r="G874" s="7">
        <f>C874*1.05</f>
        <v>19706.500480275314</v>
      </c>
    </row>
    <row r="875" spans="8:8" ht="20.25" customHeight="1">
      <c r="A875" s="3" t="s">
        <v>622</v>
      </c>
      <c r="B875" s="3" t="s">
        <v>387</v>
      </c>
      <c r="C875" s="4">
        <v>18768.0956955003</v>
      </c>
      <c r="D875" s="3" t="s">
        <v>625</v>
      </c>
      <c r="E875" s="3" t="s">
        <v>387</v>
      </c>
      <c r="F875" s="3" t="s">
        <v>626</v>
      </c>
      <c r="G875" s="7">
        <f t="shared" si="53" ref="G875:G876">C875*1.05</f>
        <v>19706.500480275314</v>
      </c>
    </row>
    <row r="876" spans="8:8" ht="20.25" customHeight="1">
      <c r="A876" s="3" t="s">
        <v>622</v>
      </c>
      <c r="B876" s="3" t="s">
        <v>387</v>
      </c>
      <c r="C876" s="4">
        <v>18768.0956955003</v>
      </c>
      <c r="D876" s="3" t="s">
        <v>63</v>
      </c>
      <c r="E876" s="3" t="s">
        <v>163</v>
      </c>
      <c r="F876" s="3" t="s">
        <v>164</v>
      </c>
      <c r="G876" s="7">
        <f t="shared" si="53"/>
        <v>19706.500480275314</v>
      </c>
    </row>
    <row r="877" spans="8:8" ht="20.25" customHeight="1">
      <c r="A877" s="3" t="s">
        <v>622</v>
      </c>
      <c r="B877" s="3" t="s">
        <v>387</v>
      </c>
      <c r="C877" s="4">
        <v>18768.0956955003</v>
      </c>
      <c r="D877" s="3" t="s">
        <v>12</v>
      </c>
      <c r="E877" s="3" t="s">
        <v>13</v>
      </c>
      <c r="F877" s="3" t="s">
        <v>14</v>
      </c>
      <c r="G877" s="7">
        <f>C877/170*1.05</f>
        <v>115.92059106044302</v>
      </c>
    </row>
    <row r="878" spans="8:8" ht="20.25" customHeight="1">
      <c r="A878" s="3" t="s">
        <v>627</v>
      </c>
      <c r="B878" s="3" t="s">
        <v>8</v>
      </c>
      <c r="C878" s="4">
        <v>120.084939759036</v>
      </c>
      <c r="D878" s="3" t="s">
        <v>9</v>
      </c>
      <c r="E878" s="3" t="s">
        <v>50</v>
      </c>
      <c r="F878" s="3" t="s">
        <v>51</v>
      </c>
      <c r="G878" s="7">
        <f>C878*1.05</f>
        <v>126.0891867469878</v>
      </c>
    </row>
    <row r="879" spans="8:8" ht="20.25" customHeight="1">
      <c r="A879" s="3" t="s">
        <v>627</v>
      </c>
      <c r="B879" s="3" t="s">
        <v>8</v>
      </c>
      <c r="C879" s="4">
        <v>120.084939759036</v>
      </c>
      <c r="D879" s="3" t="s">
        <v>12</v>
      </c>
      <c r="E879" s="3" t="s">
        <v>13</v>
      </c>
      <c r="F879" s="3" t="s">
        <v>14</v>
      </c>
      <c r="G879" s="7">
        <f>C879/15*1.05</f>
        <v>8.40594578313252</v>
      </c>
    </row>
    <row r="880" spans="8:8" ht="20.25" customHeight="1">
      <c r="A880" s="3" t="s">
        <v>628</v>
      </c>
      <c r="B880" s="3" t="s">
        <v>8</v>
      </c>
      <c r="C880" s="4">
        <v>69.2565493246009</v>
      </c>
      <c r="D880" s="3" t="s">
        <v>9</v>
      </c>
      <c r="E880" s="3" t="s">
        <v>47</v>
      </c>
      <c r="F880" s="3" t="s">
        <v>48</v>
      </c>
      <c r="G880" s="7">
        <f>C880*1.05</f>
        <v>72.71937679083095</v>
      </c>
    </row>
    <row r="881" spans="8:8" ht="20.25" customHeight="1">
      <c r="A881" s="3" t="s">
        <v>628</v>
      </c>
      <c r="B881" s="3" t="s">
        <v>8</v>
      </c>
      <c r="C881" s="4">
        <v>69.2565493246009</v>
      </c>
      <c r="D881" s="3" t="s">
        <v>12</v>
      </c>
      <c r="E881" s="3" t="s">
        <v>29</v>
      </c>
      <c r="F881" s="3" t="s">
        <v>30</v>
      </c>
      <c r="G881" s="7">
        <f>C881/10*1.05</f>
        <v>7.271937679083094</v>
      </c>
    </row>
    <row r="882" spans="8:8" ht="20.25" customHeight="1">
      <c r="A882" s="3" t="s">
        <v>628</v>
      </c>
      <c r="B882" s="3" t="s">
        <v>202</v>
      </c>
      <c r="C882" s="4">
        <v>173201.424586239</v>
      </c>
      <c r="D882" s="3" t="s">
        <v>23</v>
      </c>
      <c r="E882" s="3" t="s">
        <v>24</v>
      </c>
      <c r="F882" s="3" t="s">
        <v>25</v>
      </c>
      <c r="G882" s="7">
        <f>C882*1.05</f>
        <v>181861.49581555097</v>
      </c>
    </row>
    <row r="883" spans="8:8" ht="20.25" customHeight="1">
      <c r="A883" s="3" t="s">
        <v>628</v>
      </c>
      <c r="B883" s="3" t="s">
        <v>202</v>
      </c>
      <c r="C883" s="4">
        <v>173201.424586239</v>
      </c>
      <c r="D883" s="3" t="s">
        <v>69</v>
      </c>
      <c r="E883" s="3" t="s">
        <v>70</v>
      </c>
      <c r="F883" s="3" t="s">
        <v>71</v>
      </c>
      <c r="G883" s="7">
        <f>C883*1.05</f>
        <v>181861.49581555097</v>
      </c>
    </row>
    <row r="884" spans="8:8" ht="20.25" customHeight="1">
      <c r="A884" s="3" t="s">
        <v>628</v>
      </c>
      <c r="B884" s="3" t="s">
        <v>202</v>
      </c>
      <c r="C884" s="4">
        <v>173201.424586239</v>
      </c>
      <c r="D884" s="3" t="s">
        <v>26</v>
      </c>
      <c r="E884" s="3" t="s">
        <v>27</v>
      </c>
      <c r="F884" s="3" t="s">
        <v>28</v>
      </c>
      <c r="G884" s="7">
        <f>C884*1.05</f>
        <v>181861.49581555097</v>
      </c>
    </row>
    <row r="885" spans="8:8" ht="20.25" customHeight="1">
      <c r="A885" s="3" t="s">
        <v>628</v>
      </c>
      <c r="B885" s="3" t="s">
        <v>202</v>
      </c>
      <c r="C885" s="4">
        <v>173201.424586239</v>
      </c>
      <c r="D885" s="3" t="s">
        <v>629</v>
      </c>
      <c r="E885" s="3" t="s">
        <v>202</v>
      </c>
      <c r="F885" s="3" t="s">
        <v>630</v>
      </c>
      <c r="G885" s="7">
        <f t="shared" si="54" ref="G885:G887">C885*1.05</f>
        <v>181861.49581555097</v>
      </c>
    </row>
    <row r="886" spans="8:8" ht="20.25" customHeight="1">
      <c r="A886" s="3" t="s">
        <v>628</v>
      </c>
      <c r="B886" s="3" t="s">
        <v>202</v>
      </c>
      <c r="C886" s="4">
        <v>173201.424586239</v>
      </c>
      <c r="D886" s="3" t="s">
        <v>631</v>
      </c>
      <c r="E886" s="3" t="s">
        <v>632</v>
      </c>
      <c r="F886" s="3" t="s">
        <v>633</v>
      </c>
      <c r="G886" s="7">
        <f t="shared" si="54"/>
        <v>181861.49581555097</v>
      </c>
    </row>
    <row r="887" spans="8:8" ht="20.25" customHeight="1">
      <c r="A887" s="3" t="s">
        <v>628</v>
      </c>
      <c r="B887" s="3" t="s">
        <v>202</v>
      </c>
      <c r="C887" s="4">
        <v>173201.424586239</v>
      </c>
      <c r="D887" s="3" t="s">
        <v>72</v>
      </c>
      <c r="E887" s="3" t="s">
        <v>73</v>
      </c>
      <c r="F887" s="3" t="s">
        <v>74</v>
      </c>
      <c r="G887" s="7">
        <f t="shared" si="54"/>
        <v>181861.49581555097</v>
      </c>
    </row>
    <row r="888" spans="8:8" ht="20.25" customHeight="1">
      <c r="A888" s="3" t="s">
        <v>628</v>
      </c>
      <c r="B888" s="3" t="s">
        <v>202</v>
      </c>
      <c r="C888" s="4">
        <v>173201.424586239</v>
      </c>
      <c r="D888" s="3" t="s">
        <v>12</v>
      </c>
      <c r="E888" s="3" t="s">
        <v>13</v>
      </c>
      <c r="F888" s="3" t="s">
        <v>14</v>
      </c>
      <c r="G888" s="7">
        <f>C888/56*1.05</f>
        <v>3247.5267109919814</v>
      </c>
    </row>
    <row r="889" spans="8:8" ht="20.25" customHeight="1">
      <c r="A889" s="3" t="s">
        <v>634</v>
      </c>
      <c r="B889" s="3" t="s">
        <v>8</v>
      </c>
      <c r="C889" s="4">
        <v>173201.424586239</v>
      </c>
      <c r="D889" s="3" t="s">
        <v>9</v>
      </c>
      <c r="E889" s="3" t="s">
        <v>50</v>
      </c>
      <c r="F889" s="3" t="s">
        <v>51</v>
      </c>
      <c r="G889" s="7">
        <f>C889*1.05</f>
        <v>181861.49581555097</v>
      </c>
    </row>
    <row r="890" spans="8:8" ht="20.25" customHeight="1">
      <c r="A890" s="3" t="s">
        <v>634</v>
      </c>
      <c r="B890" s="3" t="s">
        <v>8</v>
      </c>
      <c r="C890" s="4">
        <v>173201.424586239</v>
      </c>
      <c r="D890" s="3" t="s">
        <v>12</v>
      </c>
      <c r="E890" s="3" t="s">
        <v>13</v>
      </c>
      <c r="F890" s="3" t="s">
        <v>14</v>
      </c>
      <c r="G890" s="7">
        <f>C890/12*1.05</f>
        <v>15155.124651295913</v>
      </c>
    </row>
    <row r="891" spans="8:8" ht="20.25" customHeight="1">
      <c r="A891" s="3" t="s">
        <v>634</v>
      </c>
      <c r="B891" s="3" t="s">
        <v>8</v>
      </c>
      <c r="C891" s="4">
        <v>173201.424586239</v>
      </c>
      <c r="D891" s="3" t="s">
        <v>76</v>
      </c>
      <c r="E891" s="3" t="s">
        <v>116</v>
      </c>
      <c r="F891" s="3" t="s">
        <v>117</v>
      </c>
      <c r="G891" s="7">
        <f>C891*1.05</f>
        <v>181861.49581555097</v>
      </c>
    </row>
    <row r="892" spans="8:8" ht="20.25" customHeight="1">
      <c r="A892" s="3" t="s">
        <v>635</v>
      </c>
      <c r="B892" s="3" t="s">
        <v>8</v>
      </c>
      <c r="C892" s="4">
        <v>173201.424586239</v>
      </c>
      <c r="D892" s="3" t="s">
        <v>9</v>
      </c>
      <c r="E892" s="3" t="s">
        <v>50</v>
      </c>
      <c r="F892" s="3" t="s">
        <v>51</v>
      </c>
      <c r="G892" s="7">
        <f>C892*1.05</f>
        <v>181861.49581555097</v>
      </c>
    </row>
    <row r="893" spans="8:8" ht="20.25" customHeight="1">
      <c r="A893" s="3" t="s">
        <v>635</v>
      </c>
      <c r="B893" s="3" t="s">
        <v>8</v>
      </c>
      <c r="C893" s="4">
        <v>173201.424586239</v>
      </c>
      <c r="D893" s="3" t="s">
        <v>12</v>
      </c>
      <c r="E893" s="3" t="s">
        <v>13</v>
      </c>
      <c r="F893" s="3" t="s">
        <v>14</v>
      </c>
      <c r="G893" s="7">
        <f>C893/15*1.05</f>
        <v>12124.099721036731</v>
      </c>
    </row>
    <row r="894" spans="8:8" ht="20.25" customHeight="1">
      <c r="A894" s="3" t="s">
        <v>635</v>
      </c>
      <c r="B894" s="3" t="s">
        <v>8</v>
      </c>
      <c r="C894" s="4">
        <v>173201.424586239</v>
      </c>
      <c r="D894" s="3" t="s">
        <v>76</v>
      </c>
      <c r="E894" s="3" t="s">
        <v>500</v>
      </c>
      <c r="F894" s="3" t="s">
        <v>501</v>
      </c>
      <c r="G894" s="7">
        <f>C894*1.05</f>
        <v>181861.49581555097</v>
      </c>
    </row>
    <row r="895" spans="8:8" ht="20.25" customHeight="1">
      <c r="A895" s="3" t="s">
        <v>636</v>
      </c>
      <c r="B895" s="3" t="s">
        <v>8</v>
      </c>
      <c r="C895" s="4">
        <v>36.262278978389</v>
      </c>
      <c r="D895" s="3" t="s">
        <v>9</v>
      </c>
      <c r="E895" s="3" t="s">
        <v>47</v>
      </c>
      <c r="F895" s="3" t="s">
        <v>48</v>
      </c>
      <c r="G895" s="7">
        <f>C895*1.05</f>
        <v>38.07539292730845</v>
      </c>
    </row>
    <row r="896" spans="8:8" ht="20.25" customHeight="1">
      <c r="A896" s="3" t="s">
        <v>636</v>
      </c>
      <c r="B896" s="3" t="s">
        <v>8</v>
      </c>
      <c r="C896" s="4">
        <v>36.262278978389</v>
      </c>
      <c r="D896" s="3" t="s">
        <v>12</v>
      </c>
      <c r="E896" s="3" t="s">
        <v>29</v>
      </c>
      <c r="F896" s="3" t="s">
        <v>30</v>
      </c>
      <c r="G896" s="7">
        <f>C896/6*1.05</f>
        <v>6.345898821218075</v>
      </c>
    </row>
    <row r="897" spans="8:8" ht="20.25" customHeight="1">
      <c r="A897" s="3" t="s">
        <v>636</v>
      </c>
      <c r="B897" s="3" t="s">
        <v>8</v>
      </c>
      <c r="C897" s="4">
        <v>36.262278978389</v>
      </c>
      <c r="D897" s="3" t="s">
        <v>76</v>
      </c>
      <c r="E897" s="3" t="s">
        <v>637</v>
      </c>
      <c r="F897" s="3" t="s">
        <v>638</v>
      </c>
      <c r="G897" s="7">
        <f>C897*1.05</f>
        <v>38.07539292730845</v>
      </c>
    </row>
    <row r="898" spans="8:8" ht="20.25" customHeight="1">
      <c r="A898" s="3" t="s">
        <v>639</v>
      </c>
      <c r="B898" s="3" t="s">
        <v>8</v>
      </c>
      <c r="C898" s="4">
        <v>1041.65122531735</v>
      </c>
      <c r="D898" s="3" t="s">
        <v>9</v>
      </c>
      <c r="E898" s="3" t="s">
        <v>50</v>
      </c>
      <c r="F898" s="3" t="s">
        <v>51</v>
      </c>
      <c r="G898" s="7">
        <f>C898*1.05</f>
        <v>1093.7337865832176</v>
      </c>
    </row>
    <row r="899" spans="8:8" ht="20.25" customHeight="1">
      <c r="A899" s="3" t="s">
        <v>639</v>
      </c>
      <c r="B899" s="3" t="s">
        <v>8</v>
      </c>
      <c r="C899" s="4">
        <v>1041.65122531735</v>
      </c>
      <c r="D899" s="3" t="s">
        <v>12</v>
      </c>
      <c r="E899" s="3" t="s">
        <v>29</v>
      </c>
      <c r="F899" s="3" t="s">
        <v>30</v>
      </c>
      <c r="G899" s="7">
        <f>C899/15*1.05</f>
        <v>72.9155857722145</v>
      </c>
    </row>
    <row r="900" spans="8:8" ht="20.25" customHeight="1">
      <c r="A900" s="3" t="s">
        <v>639</v>
      </c>
      <c r="B900" s="3" t="s">
        <v>8</v>
      </c>
      <c r="C900" s="4">
        <v>1041.65122531735</v>
      </c>
      <c r="D900" s="3" t="s">
        <v>76</v>
      </c>
      <c r="E900" s="3" t="s">
        <v>116</v>
      </c>
      <c r="F900" s="3" t="s">
        <v>117</v>
      </c>
      <c r="G900" s="7">
        <f>C900*1.05</f>
        <v>1093.7337865832176</v>
      </c>
    </row>
    <row r="901" spans="8:8" ht="20.25" customHeight="1">
      <c r="A901" s="3" t="s">
        <v>640</v>
      </c>
      <c r="B901" s="3" t="s">
        <v>8</v>
      </c>
      <c r="C901" s="4">
        <v>107.344420600858</v>
      </c>
      <c r="D901" s="3" t="s">
        <v>9</v>
      </c>
      <c r="E901" s="3" t="s">
        <v>50</v>
      </c>
      <c r="F901" s="3" t="s">
        <v>51</v>
      </c>
      <c r="G901" s="7">
        <f>C901*1.05</f>
        <v>112.7116416309009</v>
      </c>
    </row>
    <row r="902" spans="8:8" ht="20.25" customHeight="1">
      <c r="A902" s="3" t="s">
        <v>640</v>
      </c>
      <c r="B902" s="3" t="s">
        <v>8</v>
      </c>
      <c r="C902" s="4">
        <v>107.344420600858</v>
      </c>
      <c r="D902" s="3" t="s">
        <v>12</v>
      </c>
      <c r="E902" s="3" t="s">
        <v>29</v>
      </c>
      <c r="F902" s="3" t="s">
        <v>30</v>
      </c>
      <c r="G902" s="7">
        <f>C902/15*1.05</f>
        <v>7.514109442060061</v>
      </c>
    </row>
    <row r="903" spans="8:8" ht="20.25" customHeight="1">
      <c r="A903" s="3" t="s">
        <v>640</v>
      </c>
      <c r="B903" s="3" t="s">
        <v>8</v>
      </c>
      <c r="C903" s="4">
        <v>107.344420600858</v>
      </c>
      <c r="D903" s="3" t="s">
        <v>76</v>
      </c>
      <c r="E903" s="3" t="s">
        <v>116</v>
      </c>
      <c r="F903" s="3" t="s">
        <v>117</v>
      </c>
      <c r="G903" s="7">
        <f>C903*1.05</f>
        <v>112.7116416309009</v>
      </c>
    </row>
    <row r="904" spans="8:8" ht="20.25" customHeight="1">
      <c r="A904" s="3" t="s">
        <v>641</v>
      </c>
      <c r="B904" s="3" t="s">
        <v>8</v>
      </c>
      <c r="C904" s="4">
        <v>34.5256669146562</v>
      </c>
      <c r="D904" s="3" t="s">
        <v>9</v>
      </c>
      <c r="E904" s="3" t="s">
        <v>47</v>
      </c>
      <c r="F904" s="3" t="s">
        <v>11</v>
      </c>
      <c r="G904" s="7">
        <f>C904*1.05</f>
        <v>36.25195026038901</v>
      </c>
    </row>
    <row r="905" spans="8:8" ht="20.25" customHeight="1">
      <c r="A905" s="3" t="s">
        <v>641</v>
      </c>
      <c r="B905" s="3" t="s">
        <v>8</v>
      </c>
      <c r="C905" s="4">
        <v>34.5256669146562</v>
      </c>
      <c r="D905" s="3" t="s">
        <v>12</v>
      </c>
      <c r="E905" s="3" t="s">
        <v>29</v>
      </c>
      <c r="F905" s="3" t="s">
        <v>30</v>
      </c>
      <c r="G905" s="7">
        <f>C905/8*1.05</f>
        <v>4.531493782548626</v>
      </c>
    </row>
    <row r="906" spans="8:8" ht="20.25" customHeight="1">
      <c r="A906" s="3" t="s">
        <v>642</v>
      </c>
      <c r="B906" s="3" t="s">
        <v>643</v>
      </c>
      <c r="C906" s="4">
        <v>21804.9805909933</v>
      </c>
      <c r="D906" s="3" t="s">
        <v>23</v>
      </c>
      <c r="E906" s="3" t="s">
        <v>24</v>
      </c>
      <c r="F906" s="3" t="s">
        <v>25</v>
      </c>
      <c r="G906" s="7">
        <f>C906*1.05</f>
        <v>22895.229620542963</v>
      </c>
    </row>
    <row r="907" spans="8:8" ht="20.25" customHeight="1">
      <c r="A907" s="3" t="s">
        <v>642</v>
      </c>
      <c r="B907" s="3" t="s">
        <v>643</v>
      </c>
      <c r="C907" s="4">
        <v>21804.9805909933</v>
      </c>
      <c r="D907" s="3" t="s">
        <v>69</v>
      </c>
      <c r="E907" s="3" t="s">
        <v>70</v>
      </c>
      <c r="F907" s="3" t="s">
        <v>71</v>
      </c>
      <c r="G907" s="7">
        <f>C907*1.05</f>
        <v>22895.229620542963</v>
      </c>
    </row>
    <row r="908" spans="8:8" ht="20.25" customHeight="1">
      <c r="A908" s="3" t="s">
        <v>642</v>
      </c>
      <c r="B908" s="3" t="s">
        <v>643</v>
      </c>
      <c r="C908" s="4">
        <v>21804.9805909933</v>
      </c>
      <c r="D908" s="3" t="s">
        <v>26</v>
      </c>
      <c r="E908" s="3" t="s">
        <v>27</v>
      </c>
      <c r="F908" s="3" t="s">
        <v>28</v>
      </c>
      <c r="G908" s="7">
        <f>C908*1.05</f>
        <v>22895.229620542963</v>
      </c>
    </row>
    <row r="909" spans="8:8" ht="20.25" customHeight="1">
      <c r="A909" s="3" t="s">
        <v>642</v>
      </c>
      <c r="B909" s="3" t="s">
        <v>643</v>
      </c>
      <c r="C909" s="4">
        <v>21804.9805909933</v>
      </c>
      <c r="D909" s="3" t="s">
        <v>644</v>
      </c>
      <c r="E909" s="3" t="s">
        <v>643</v>
      </c>
      <c r="F909" s="3" t="s">
        <v>645</v>
      </c>
      <c r="G909" s="7">
        <f t="shared" si="55" ref="G909:G910">C909*1.05</f>
        <v>22895.229620542963</v>
      </c>
    </row>
    <row r="910" spans="8:8" ht="20.25" customHeight="1">
      <c r="A910" s="3" t="s">
        <v>642</v>
      </c>
      <c r="B910" s="3" t="s">
        <v>643</v>
      </c>
      <c r="C910" s="4">
        <v>21804.9805909933</v>
      </c>
      <c r="D910" s="3" t="s">
        <v>72</v>
      </c>
      <c r="E910" s="3" t="s">
        <v>73</v>
      </c>
      <c r="F910" s="3" t="s">
        <v>74</v>
      </c>
      <c r="G910" s="7">
        <f t="shared" si="55"/>
        <v>22895.229620542963</v>
      </c>
    </row>
    <row r="911" spans="8:8" ht="20.25" customHeight="1">
      <c r="A911" s="3" t="s">
        <v>642</v>
      </c>
      <c r="B911" s="3" t="s">
        <v>643</v>
      </c>
      <c r="C911" s="4">
        <v>21804.9805909933</v>
      </c>
      <c r="D911" s="3" t="s">
        <v>12</v>
      </c>
      <c r="E911" s="3" t="s">
        <v>13</v>
      </c>
      <c r="F911" s="3" t="s">
        <v>14</v>
      </c>
      <c r="G911" s="7">
        <f>C911/56*1.05</f>
        <v>408.8433860811243</v>
      </c>
    </row>
    <row r="912" spans="8:8" ht="20.25" customHeight="1">
      <c r="A912" s="3" t="s">
        <v>646</v>
      </c>
      <c r="B912" s="3" t="s">
        <v>8</v>
      </c>
      <c r="C912" s="4">
        <v>193.685089174616</v>
      </c>
      <c r="D912" s="3" t="s">
        <v>9</v>
      </c>
      <c r="E912" s="3" t="s">
        <v>47</v>
      </c>
      <c r="F912" s="3" t="s">
        <v>48</v>
      </c>
      <c r="G912" s="7">
        <f>C912*1.05</f>
        <v>203.3693436333468</v>
      </c>
    </row>
    <row r="913" spans="8:8" ht="20.25" customHeight="1">
      <c r="A913" s="3" t="s">
        <v>646</v>
      </c>
      <c r="B913" s="3" t="s">
        <v>8</v>
      </c>
      <c r="C913" s="4">
        <v>193.685089174616</v>
      </c>
      <c r="D913" s="3" t="s">
        <v>12</v>
      </c>
      <c r="E913" s="3" t="s">
        <v>29</v>
      </c>
      <c r="F913" s="3" t="s">
        <v>30</v>
      </c>
      <c r="G913" s="7">
        <f>C913/6*1.05</f>
        <v>33.8948906055578</v>
      </c>
    </row>
    <row r="914" spans="8:8" ht="20.25" customHeight="1">
      <c r="A914" s="3" t="s">
        <v>647</v>
      </c>
      <c r="B914" s="3" t="s">
        <v>8</v>
      </c>
      <c r="C914" s="4">
        <v>826.672511191644</v>
      </c>
      <c r="D914" s="3" t="s">
        <v>9</v>
      </c>
      <c r="E914" s="3" t="s">
        <v>50</v>
      </c>
      <c r="F914" s="3" t="s">
        <v>51</v>
      </c>
      <c r="G914" s="7">
        <f>C914*1.05</f>
        <v>868.0061367512263</v>
      </c>
    </row>
    <row r="915" spans="8:8" ht="20.25" customHeight="1">
      <c r="A915" s="3" t="s">
        <v>647</v>
      </c>
      <c r="B915" s="3" t="s">
        <v>8</v>
      </c>
      <c r="C915" s="4">
        <v>826.672511191644</v>
      </c>
      <c r="D915" s="3" t="s">
        <v>12</v>
      </c>
      <c r="E915" s="3" t="s">
        <v>13</v>
      </c>
      <c r="F915" s="3" t="s">
        <v>14</v>
      </c>
      <c r="G915" s="7">
        <f>C915/15*1.05</f>
        <v>57.86707578341509</v>
      </c>
    </row>
    <row r="916" spans="8:8" ht="20.25" customHeight="1">
      <c r="A916" s="3" t="s">
        <v>648</v>
      </c>
      <c r="B916" s="3" t="s">
        <v>8</v>
      </c>
      <c r="C916" s="4">
        <v>1753.36214879512</v>
      </c>
      <c r="D916" s="3" t="s">
        <v>9</v>
      </c>
      <c r="E916" s="3" t="s">
        <v>50</v>
      </c>
      <c r="F916" s="3" t="s">
        <v>51</v>
      </c>
      <c r="G916" s="7">
        <f>C916*1.05</f>
        <v>1841.030256234876</v>
      </c>
    </row>
    <row r="917" spans="8:8" ht="20.25" customHeight="1">
      <c r="A917" s="3" t="s">
        <v>648</v>
      </c>
      <c r="B917" s="3" t="s">
        <v>8</v>
      </c>
      <c r="C917" s="4">
        <v>1753.36214879512</v>
      </c>
      <c r="D917" s="3" t="s">
        <v>12</v>
      </c>
      <c r="E917" s="3" t="s">
        <v>13</v>
      </c>
      <c r="F917" s="3" t="s">
        <v>14</v>
      </c>
      <c r="G917" s="7">
        <f>C917/20*1.05</f>
        <v>92.0515128117438</v>
      </c>
    </row>
    <row r="918" spans="8:8" ht="20.25" customHeight="1">
      <c r="A918" s="3" t="s">
        <v>649</v>
      </c>
      <c r="B918" s="3" t="s">
        <v>8</v>
      </c>
      <c r="C918" s="4">
        <v>1753.36214879512</v>
      </c>
      <c r="D918" s="3" t="s">
        <v>9</v>
      </c>
      <c r="E918" s="3" t="s">
        <v>50</v>
      </c>
      <c r="F918" s="3" t="s">
        <v>51</v>
      </c>
      <c r="G918" s="7">
        <f>C918*1.05</f>
        <v>1841.030256234876</v>
      </c>
    </row>
    <row r="919" spans="8:8" ht="20.25" customHeight="1">
      <c r="A919" s="3" t="s">
        <v>649</v>
      </c>
      <c r="B919" s="3" t="s">
        <v>8</v>
      </c>
      <c r="C919" s="4">
        <v>1753.36214879512</v>
      </c>
      <c r="D919" s="3" t="s">
        <v>12</v>
      </c>
      <c r="E919" s="3" t="s">
        <v>13</v>
      </c>
      <c r="F919" s="3" t="s">
        <v>14</v>
      </c>
      <c r="G919" s="7">
        <f>C919/15*1.05</f>
        <v>122.7353504156584</v>
      </c>
    </row>
    <row r="920" spans="8:8" ht="20.25" customHeight="1">
      <c r="A920" s="3" t="s">
        <v>650</v>
      </c>
      <c r="B920" s="3" t="s">
        <v>8</v>
      </c>
      <c r="C920" s="4">
        <v>139.934680451128</v>
      </c>
      <c r="D920" s="3" t="s">
        <v>9</v>
      </c>
      <c r="E920" s="3" t="s">
        <v>50</v>
      </c>
      <c r="F920" s="3" t="s">
        <v>51</v>
      </c>
      <c r="G920" s="7">
        <f>C920*1.05</f>
        <v>146.9314144736844</v>
      </c>
    </row>
    <row r="921" spans="8:8" ht="20.25" customHeight="1">
      <c r="A921" s="3" t="s">
        <v>650</v>
      </c>
      <c r="B921" s="3" t="s">
        <v>8</v>
      </c>
      <c r="C921" s="4">
        <v>139.934680451128</v>
      </c>
      <c r="D921" s="3" t="s">
        <v>12</v>
      </c>
      <c r="E921" s="3" t="s">
        <v>13</v>
      </c>
      <c r="F921" s="3" t="s">
        <v>14</v>
      </c>
      <c r="G921" s="7">
        <f>C921/15*1.05</f>
        <v>9.795427631578962</v>
      </c>
    </row>
    <row r="922" spans="8:8" ht="20.25" customHeight="1">
      <c r="A922" s="3" t="s">
        <v>651</v>
      </c>
      <c r="B922" s="3" t="s">
        <v>8</v>
      </c>
      <c r="C922" s="4">
        <v>312.812929419113</v>
      </c>
      <c r="D922" s="3" t="s">
        <v>9</v>
      </c>
      <c r="E922" s="3" t="s">
        <v>50</v>
      </c>
      <c r="F922" s="3" t="s">
        <v>51</v>
      </c>
      <c r="G922" s="7">
        <f>C922*1.05</f>
        <v>328.4535758900687</v>
      </c>
    </row>
    <row r="923" spans="8:8" ht="20.25" customHeight="1">
      <c r="A923" s="3" t="s">
        <v>651</v>
      </c>
      <c r="B923" s="3" t="s">
        <v>8</v>
      </c>
      <c r="C923" s="4">
        <v>312.812929419113</v>
      </c>
      <c r="D923" s="3" t="s">
        <v>12</v>
      </c>
      <c r="E923" s="3" t="s">
        <v>13</v>
      </c>
      <c r="F923" s="3" t="s">
        <v>14</v>
      </c>
      <c r="G923" s="7">
        <f>C923/15*1.05</f>
        <v>21.89690505933791</v>
      </c>
    </row>
    <row r="924" spans="8:8" ht="20.25" customHeight="1">
      <c r="A924" s="3" t="s">
        <v>652</v>
      </c>
      <c r="B924" s="3" t="s">
        <v>8</v>
      </c>
      <c r="C924" s="4">
        <v>312.812929419113</v>
      </c>
      <c r="D924" s="3" t="s">
        <v>9</v>
      </c>
      <c r="E924" s="3" t="s">
        <v>47</v>
      </c>
      <c r="F924" s="3" t="s">
        <v>48</v>
      </c>
      <c r="G924" s="7">
        <f>C924*1.05</f>
        <v>328.4535758900687</v>
      </c>
    </row>
    <row r="925" spans="8:8" ht="20.25" customHeight="1">
      <c r="A925" s="3" t="s">
        <v>652</v>
      </c>
      <c r="B925" s="3" t="s">
        <v>8</v>
      </c>
      <c r="C925" s="4">
        <v>312.812929419113</v>
      </c>
      <c r="D925" s="3" t="s">
        <v>12</v>
      </c>
      <c r="E925" s="3" t="s">
        <v>29</v>
      </c>
      <c r="F925" s="3" t="s">
        <v>30</v>
      </c>
      <c r="G925" s="7">
        <f>C925/10*1.05</f>
        <v>32.845357589006866</v>
      </c>
    </row>
    <row r="926" spans="8:8" ht="20.25" customHeight="1">
      <c r="A926" s="3" t="s">
        <v>653</v>
      </c>
      <c r="B926" s="3" t="s">
        <v>429</v>
      </c>
      <c r="C926" s="4">
        <v>42079.2967304457</v>
      </c>
      <c r="D926" s="3" t="s">
        <v>23</v>
      </c>
      <c r="E926" s="3" t="s">
        <v>24</v>
      </c>
      <c r="F926" s="3" t="s">
        <v>25</v>
      </c>
      <c r="G926" s="7">
        <f>C926*1.05</f>
        <v>44183.26156696799</v>
      </c>
    </row>
    <row r="927" spans="8:8" ht="20.25" customHeight="1">
      <c r="A927" s="3" t="s">
        <v>653</v>
      </c>
      <c r="B927" s="3" t="s">
        <v>429</v>
      </c>
      <c r="C927" s="4">
        <v>42079.2967304457</v>
      </c>
      <c r="D927" s="3" t="s">
        <v>69</v>
      </c>
      <c r="E927" s="3" t="s">
        <v>70</v>
      </c>
      <c r="F927" s="3" t="s">
        <v>71</v>
      </c>
      <c r="G927" s="7">
        <f>C927*1.05</f>
        <v>44183.26156696799</v>
      </c>
    </row>
    <row r="928" spans="8:8" ht="20.25" customHeight="1">
      <c r="A928" s="3" t="s">
        <v>653</v>
      </c>
      <c r="B928" s="3" t="s">
        <v>429</v>
      </c>
      <c r="C928" s="4">
        <v>42079.2967304457</v>
      </c>
      <c r="D928" s="3" t="s">
        <v>26</v>
      </c>
      <c r="E928" s="3" t="s">
        <v>27</v>
      </c>
      <c r="F928" s="3" t="s">
        <v>28</v>
      </c>
      <c r="G928" s="7">
        <f>C928*1.05</f>
        <v>44183.26156696799</v>
      </c>
    </row>
    <row r="929" spans="8:8" ht="20.25" customHeight="1">
      <c r="A929" s="3" t="s">
        <v>653</v>
      </c>
      <c r="B929" s="3" t="s">
        <v>429</v>
      </c>
      <c r="C929" s="4">
        <v>42079.2967304457</v>
      </c>
      <c r="D929" s="3" t="s">
        <v>654</v>
      </c>
      <c r="E929" s="3" t="s">
        <v>429</v>
      </c>
      <c r="F929" s="3" t="s">
        <v>655</v>
      </c>
      <c r="G929" s="7">
        <f t="shared" si="56" ref="G929:G930">C929*1.05</f>
        <v>44183.26156696799</v>
      </c>
    </row>
    <row r="930" spans="8:8" ht="20.25" customHeight="1">
      <c r="A930" s="3" t="s">
        <v>653</v>
      </c>
      <c r="B930" s="3" t="s">
        <v>429</v>
      </c>
      <c r="C930" s="4">
        <v>42079.2967304457</v>
      </c>
      <c r="D930" s="3" t="s">
        <v>72</v>
      </c>
      <c r="E930" s="3" t="s">
        <v>147</v>
      </c>
      <c r="F930" s="3" t="s">
        <v>148</v>
      </c>
      <c r="G930" s="7">
        <f t="shared" si="56"/>
        <v>44183.26156696799</v>
      </c>
    </row>
    <row r="931" spans="8:8" ht="20.25" customHeight="1">
      <c r="A931" s="3" t="s">
        <v>653</v>
      </c>
      <c r="B931" s="3" t="s">
        <v>429</v>
      </c>
      <c r="C931" s="4">
        <v>42079.2967304457</v>
      </c>
      <c r="D931" s="3" t="s">
        <v>12</v>
      </c>
      <c r="E931" s="3" t="s">
        <v>29</v>
      </c>
      <c r="F931" s="3" t="s">
        <v>30</v>
      </c>
      <c r="G931" s="7">
        <f>C931/56*1.05</f>
        <v>788.9868136958569</v>
      </c>
    </row>
    <row r="932" spans="8:8" ht="20.25" customHeight="1">
      <c r="A932" s="3" t="s">
        <v>656</v>
      </c>
      <c r="B932" s="3" t="s">
        <v>657</v>
      </c>
      <c r="C932" s="4">
        <v>662.889215383029</v>
      </c>
      <c r="D932" s="3" t="s">
        <v>23</v>
      </c>
      <c r="E932" s="3" t="s">
        <v>24</v>
      </c>
      <c r="F932" s="3" t="s">
        <v>25</v>
      </c>
      <c r="G932" s="7">
        <f>C932*2*1.05</f>
        <v>1392.0673523043608</v>
      </c>
    </row>
    <row r="933" spans="8:8" ht="20.25" customHeight="1">
      <c r="A933" s="3" t="s">
        <v>656</v>
      </c>
      <c r="B933" s="3" t="s">
        <v>657</v>
      </c>
      <c r="C933" s="4">
        <v>662.889215383029</v>
      </c>
      <c r="D933" s="3" t="s">
        <v>26</v>
      </c>
      <c r="E933" s="3" t="s">
        <v>27</v>
      </c>
      <c r="F933" s="3" t="s">
        <v>28</v>
      </c>
      <c r="G933" s="7">
        <f>C933*1.05</f>
        <v>696.0336761521804</v>
      </c>
    </row>
    <row r="934" spans="8:8" ht="20.25" customHeight="1">
      <c r="A934" s="3" t="s">
        <v>656</v>
      </c>
      <c r="B934" s="3" t="s">
        <v>657</v>
      </c>
      <c r="C934" s="4">
        <v>662.889215383029</v>
      </c>
      <c r="D934" s="3" t="s">
        <v>132</v>
      </c>
      <c r="E934" s="3" t="s">
        <v>658</v>
      </c>
      <c r="F934" s="3" t="s">
        <v>659</v>
      </c>
      <c r="G934" s="7">
        <f>C934*1.05</f>
        <v>696.0336761521804</v>
      </c>
    </row>
    <row r="935" spans="8:8" ht="20.25" customHeight="1">
      <c r="A935" s="3" t="s">
        <v>656</v>
      </c>
      <c r="B935" s="3" t="s">
        <v>657</v>
      </c>
      <c r="C935" s="4">
        <v>662.889215383029</v>
      </c>
      <c r="D935" s="3" t="s">
        <v>135</v>
      </c>
      <c r="E935" s="3" t="s">
        <v>547</v>
      </c>
      <c r="F935" s="3" t="s">
        <v>548</v>
      </c>
      <c r="G935" s="7">
        <f>C935*1.05</f>
        <v>696.0336761521804</v>
      </c>
    </row>
    <row r="936" spans="8:8" ht="20.25" customHeight="1">
      <c r="A936" s="3" t="s">
        <v>656</v>
      </c>
      <c r="B936" s="3" t="s">
        <v>657</v>
      </c>
      <c r="C936" s="4">
        <v>662.889215383029</v>
      </c>
      <c r="D936" s="3" t="s">
        <v>660</v>
      </c>
      <c r="E936" s="3" t="s">
        <v>661</v>
      </c>
      <c r="F936" s="3" t="s">
        <v>662</v>
      </c>
      <c r="G936" s="7">
        <f>C936*1.05</f>
        <v>696.0336761521804</v>
      </c>
    </row>
    <row r="937" spans="8:8" ht="20.25" customHeight="1">
      <c r="A937" s="3" t="s">
        <v>656</v>
      </c>
      <c r="B937" s="3" t="s">
        <v>657</v>
      </c>
      <c r="C937" s="4">
        <v>662.889215383029</v>
      </c>
      <c r="D937" s="3" t="s">
        <v>663</v>
      </c>
      <c r="E937" s="3" t="s">
        <v>664</v>
      </c>
      <c r="F937" s="3" t="s">
        <v>665</v>
      </c>
      <c r="G937" s="7">
        <f>C937*1.05</f>
        <v>696.0336761521804</v>
      </c>
    </row>
    <row r="938" spans="8:8" ht="20.25" customHeight="1">
      <c r="A938" s="3" t="s">
        <v>656</v>
      </c>
      <c r="B938" s="3" t="s">
        <v>657</v>
      </c>
      <c r="C938" s="4">
        <v>662.889215383029</v>
      </c>
      <c r="D938" s="3" t="s">
        <v>666</v>
      </c>
      <c r="E938" s="3" t="s">
        <v>556</v>
      </c>
      <c r="F938" s="3" t="s">
        <v>667</v>
      </c>
      <c r="G938" s="7">
        <f>C938*3*1.05</f>
        <v>2088.1010284565414</v>
      </c>
    </row>
    <row r="939" spans="8:8" ht="20.25" customHeight="1">
      <c r="A939" s="3" t="s">
        <v>656</v>
      </c>
      <c r="B939" s="3" t="s">
        <v>657</v>
      </c>
      <c r="C939" s="4">
        <v>662.889215383029</v>
      </c>
      <c r="D939" s="3" t="s">
        <v>12</v>
      </c>
      <c r="E939" s="3" t="s">
        <v>138</v>
      </c>
      <c r="F939" s="3" t="s">
        <v>139</v>
      </c>
      <c r="G939" s="7">
        <f>C939/150*1.05</f>
        <v>4.640224507681203</v>
      </c>
    </row>
    <row r="940" spans="8:8" ht="20.25" customHeight="1">
      <c r="A940" s="3" t="s">
        <v>668</v>
      </c>
      <c r="B940" s="3" t="s">
        <v>8</v>
      </c>
      <c r="C940" s="4">
        <v>782.318092682423</v>
      </c>
      <c r="D940" s="3" t="s">
        <v>9</v>
      </c>
      <c r="E940" s="3" t="s">
        <v>151</v>
      </c>
      <c r="F940" s="3" t="s">
        <v>152</v>
      </c>
      <c r="G940" s="7">
        <f>C940*1.05</f>
        <v>821.4339973165442</v>
      </c>
    </row>
    <row r="941" spans="8:8" ht="20.25" customHeight="1">
      <c r="A941" s="3" t="s">
        <v>668</v>
      </c>
      <c r="B941" s="3" t="s">
        <v>8</v>
      </c>
      <c r="C941" s="4">
        <v>782.318092682423</v>
      </c>
      <c r="D941" s="3" t="s">
        <v>12</v>
      </c>
      <c r="E941" s="3" t="s">
        <v>13</v>
      </c>
      <c r="F941" s="3" t="s">
        <v>14</v>
      </c>
      <c r="G941" s="7">
        <f>C941/20*1.05</f>
        <v>41.07169986582721</v>
      </c>
    </row>
    <row r="942" spans="8:8" ht="20.25" customHeight="1">
      <c r="A942" s="3" t="s">
        <v>669</v>
      </c>
      <c r="B942" s="3" t="s">
        <v>8</v>
      </c>
      <c r="C942" s="4">
        <v>782.318092682423</v>
      </c>
      <c r="D942" s="3" t="s">
        <v>9</v>
      </c>
      <c r="E942" s="3" t="s">
        <v>50</v>
      </c>
      <c r="F942" s="3" t="s">
        <v>51</v>
      </c>
      <c r="G942" s="7">
        <f>C942*1.05</f>
        <v>821.4339973165442</v>
      </c>
    </row>
    <row r="943" spans="8:8" ht="20.25" customHeight="1">
      <c r="A943" s="3" t="s">
        <v>669</v>
      </c>
      <c r="B943" s="3" t="s">
        <v>8</v>
      </c>
      <c r="C943" s="4">
        <v>782.318092682423</v>
      </c>
      <c r="D943" s="3" t="s">
        <v>12</v>
      </c>
      <c r="E943" s="3" t="s">
        <v>13</v>
      </c>
      <c r="F943" s="3" t="s">
        <v>14</v>
      </c>
      <c r="G943" s="7">
        <f>C943/15*1.05</f>
        <v>54.76226648776961</v>
      </c>
    </row>
    <row r="944" spans="8:8" ht="20.25" customHeight="1">
      <c r="A944" s="3" t="s">
        <v>669</v>
      </c>
      <c r="B944" s="3" t="s">
        <v>8</v>
      </c>
      <c r="C944" s="4">
        <v>782.318092682423</v>
      </c>
      <c r="D944" s="3" t="s">
        <v>76</v>
      </c>
      <c r="E944" s="3" t="s">
        <v>116</v>
      </c>
      <c r="F944" s="3" t="s">
        <v>117</v>
      </c>
      <c r="G944" s="7">
        <f>C944*1.05</f>
        <v>821.4339973165442</v>
      </c>
    </row>
    <row r="945" spans="8:8" ht="20.25" customHeight="1">
      <c r="A945" s="3" t="s">
        <v>670</v>
      </c>
      <c r="B945" s="3" t="s">
        <v>8</v>
      </c>
      <c r="C945" s="4">
        <v>782.318092682423</v>
      </c>
      <c r="D945" s="3" t="s">
        <v>9</v>
      </c>
      <c r="E945" s="3" t="s">
        <v>50</v>
      </c>
      <c r="F945" s="3" t="s">
        <v>51</v>
      </c>
      <c r="G945" s="7">
        <f>C945*1.05</f>
        <v>821.4339973165442</v>
      </c>
    </row>
    <row r="946" spans="8:8" ht="20.25" customHeight="1">
      <c r="A946" s="3" t="s">
        <v>670</v>
      </c>
      <c r="B946" s="3" t="s">
        <v>8</v>
      </c>
      <c r="C946" s="4">
        <v>782.318092682423</v>
      </c>
      <c r="D946" s="3" t="s">
        <v>12</v>
      </c>
      <c r="E946" s="3" t="s">
        <v>13</v>
      </c>
      <c r="F946" s="3" t="s">
        <v>14</v>
      </c>
      <c r="G946" s="7">
        <f>C946/15*1.05</f>
        <v>54.76226648776961</v>
      </c>
    </row>
    <row r="947" spans="8:8" ht="20.25" customHeight="1">
      <c r="A947" s="3" t="s">
        <v>671</v>
      </c>
      <c r="B947" s="3" t="s">
        <v>8</v>
      </c>
      <c r="C947" s="4">
        <v>44.4242051282051</v>
      </c>
      <c r="D947" s="3" t="s">
        <v>9</v>
      </c>
      <c r="E947" s="3" t="s">
        <v>50</v>
      </c>
      <c r="F947" s="3" t="s">
        <v>51</v>
      </c>
      <c r="G947" s="7">
        <f>C947*1.05</f>
        <v>46.64541538461536</v>
      </c>
    </row>
    <row r="948" spans="8:8" ht="20.25" customHeight="1">
      <c r="A948" s="3" t="s">
        <v>671</v>
      </c>
      <c r="B948" s="3" t="s">
        <v>8</v>
      </c>
      <c r="C948" s="4">
        <v>44.4242051282051</v>
      </c>
      <c r="D948" s="3" t="s">
        <v>12</v>
      </c>
      <c r="E948" s="3" t="s">
        <v>13</v>
      </c>
      <c r="F948" s="3" t="s">
        <v>14</v>
      </c>
      <c r="G948" s="7">
        <f>C948/15*1.05</f>
        <v>3.1096943589743575</v>
      </c>
    </row>
    <row r="949" spans="8:8" ht="20.25" customHeight="1">
      <c r="A949" s="3" t="s">
        <v>671</v>
      </c>
      <c r="B949" s="3" t="s">
        <v>102</v>
      </c>
      <c r="C949" s="4">
        <v>1116.43073190874</v>
      </c>
      <c r="D949" s="3" t="s">
        <v>23</v>
      </c>
      <c r="E949" s="3" t="s">
        <v>24</v>
      </c>
      <c r="F949" s="3" t="s">
        <v>25</v>
      </c>
      <c r="G949" s="7">
        <f>C949*1.05</f>
        <v>1172.252268504177</v>
      </c>
    </row>
    <row r="950" spans="8:8" ht="20.25" customHeight="1">
      <c r="A950" s="3" t="s">
        <v>671</v>
      </c>
      <c r="B950" s="3" t="s">
        <v>102</v>
      </c>
      <c r="C950" s="4">
        <v>1116.43073190874</v>
      </c>
      <c r="D950" s="3" t="s">
        <v>69</v>
      </c>
      <c r="E950" s="3" t="s">
        <v>70</v>
      </c>
      <c r="F950" s="3" t="s">
        <v>71</v>
      </c>
      <c r="G950" s="7">
        <f>C950*1.05</f>
        <v>1172.252268504177</v>
      </c>
    </row>
    <row r="951" spans="8:8" ht="20.25" customHeight="1">
      <c r="A951" s="3" t="s">
        <v>671</v>
      </c>
      <c r="B951" s="3" t="s">
        <v>102</v>
      </c>
      <c r="C951" s="4">
        <v>1116.43073190874</v>
      </c>
      <c r="D951" s="3" t="s">
        <v>672</v>
      </c>
      <c r="E951" s="3" t="s">
        <v>102</v>
      </c>
      <c r="F951" s="3" t="s">
        <v>673</v>
      </c>
      <c r="G951" s="7">
        <f t="shared" si="57" ref="G951:G952">C951*1.05</f>
        <v>1172.252268504177</v>
      </c>
    </row>
    <row r="952" spans="8:8" ht="20.25" customHeight="1">
      <c r="A952" s="3" t="s">
        <v>671</v>
      </c>
      <c r="B952" s="3" t="s">
        <v>102</v>
      </c>
      <c r="C952" s="4">
        <v>1116.43073190874</v>
      </c>
      <c r="D952" s="3" t="s">
        <v>72</v>
      </c>
      <c r="E952" s="3" t="s">
        <v>73</v>
      </c>
      <c r="F952" s="3" t="s">
        <v>74</v>
      </c>
      <c r="G952" s="7">
        <f t="shared" si="57"/>
        <v>1172.252268504177</v>
      </c>
    </row>
    <row r="953" spans="8:8" ht="20.25" customHeight="1">
      <c r="A953" s="3" t="s">
        <v>671</v>
      </c>
      <c r="B953" s="3" t="s">
        <v>102</v>
      </c>
      <c r="C953" s="4">
        <v>1116.43073190874</v>
      </c>
      <c r="D953" s="3" t="s">
        <v>12</v>
      </c>
      <c r="E953" s="3" t="s">
        <v>13</v>
      </c>
      <c r="F953" s="3" t="s">
        <v>14</v>
      </c>
      <c r="G953" s="7">
        <f>C953/56*1.05</f>
        <v>20.933076223288875</v>
      </c>
    </row>
    <row r="954" spans="8:8" ht="20.25" customHeight="1">
      <c r="A954" s="3" t="s">
        <v>671</v>
      </c>
      <c r="B954" s="3" t="s">
        <v>387</v>
      </c>
      <c r="C954" s="4">
        <v>23805.155005659</v>
      </c>
      <c r="D954" s="3" t="s">
        <v>23</v>
      </c>
      <c r="E954" s="3" t="s">
        <v>24</v>
      </c>
      <c r="F954" s="3" t="s">
        <v>25</v>
      </c>
      <c r="G954" s="7">
        <f>C954*1.05</f>
        <v>24995.41275594195</v>
      </c>
    </row>
    <row r="955" spans="8:8" ht="20.25" customHeight="1">
      <c r="A955" s="3" t="s">
        <v>671</v>
      </c>
      <c r="B955" s="3" t="s">
        <v>387</v>
      </c>
      <c r="C955" s="4">
        <v>23805.155005659</v>
      </c>
      <c r="D955" s="3" t="s">
        <v>26</v>
      </c>
      <c r="E955" s="3" t="s">
        <v>27</v>
      </c>
      <c r="F955" s="3" t="s">
        <v>28</v>
      </c>
      <c r="G955" s="7">
        <f>C955*1.05</f>
        <v>24995.41275594195</v>
      </c>
    </row>
    <row r="956" spans="8:8" ht="20.25" customHeight="1">
      <c r="A956" s="3" t="s">
        <v>671</v>
      </c>
      <c r="B956" s="3" t="s">
        <v>387</v>
      </c>
      <c r="C956" s="4">
        <v>23805.155005659</v>
      </c>
      <c r="D956" s="3" t="s">
        <v>63</v>
      </c>
      <c r="E956" s="3" t="s">
        <v>163</v>
      </c>
      <c r="F956" s="3" t="s">
        <v>164</v>
      </c>
      <c r="G956" s="7">
        <f t="shared" si="58" ref="G956:G957">C956*1.05</f>
        <v>24995.41275594195</v>
      </c>
    </row>
    <row r="957" spans="8:8" ht="20.25" customHeight="1">
      <c r="A957" s="3" t="s">
        <v>671</v>
      </c>
      <c r="B957" s="3" t="s">
        <v>387</v>
      </c>
      <c r="C957" s="4">
        <v>23805.155005659</v>
      </c>
      <c r="D957" s="3" t="s">
        <v>674</v>
      </c>
      <c r="E957" s="3" t="s">
        <v>387</v>
      </c>
      <c r="F957" s="3" t="s">
        <v>675</v>
      </c>
      <c r="G957" s="7">
        <f t="shared" si="58"/>
        <v>24995.41275594195</v>
      </c>
    </row>
    <row r="958" spans="8:8" ht="20.25" customHeight="1">
      <c r="A958" s="3" t="s">
        <v>671</v>
      </c>
      <c r="B958" s="3" t="s">
        <v>387</v>
      </c>
      <c r="C958" s="4">
        <v>23805.155005659</v>
      </c>
      <c r="D958" s="3" t="s">
        <v>12</v>
      </c>
      <c r="E958" s="3" t="s">
        <v>138</v>
      </c>
      <c r="F958" s="3" t="s">
        <v>139</v>
      </c>
      <c r="G958" s="7">
        <f>C958/100*1.05</f>
        <v>249.95412755941948</v>
      </c>
    </row>
    <row r="959" spans="8:8" ht="20.25" customHeight="1">
      <c r="A959" s="3" t="s">
        <v>671</v>
      </c>
      <c r="B959" s="3" t="s">
        <v>676</v>
      </c>
      <c r="C959" s="4">
        <v>11929.5462090164</v>
      </c>
      <c r="D959" s="3" t="s">
        <v>23</v>
      </c>
      <c r="E959" s="3" t="s">
        <v>24</v>
      </c>
      <c r="F959" s="3" t="s">
        <v>25</v>
      </c>
      <c r="G959" s="7">
        <f>C959*1.05</f>
        <v>12526.02351946722</v>
      </c>
    </row>
    <row r="960" spans="8:8" ht="20.25" customHeight="1">
      <c r="A960" s="3" t="s">
        <v>671</v>
      </c>
      <c r="B960" s="3" t="s">
        <v>676</v>
      </c>
      <c r="C960" s="4">
        <v>11929.5462090164</v>
      </c>
      <c r="D960" s="3" t="s">
        <v>69</v>
      </c>
      <c r="E960" s="3" t="s">
        <v>70</v>
      </c>
      <c r="F960" s="3" t="s">
        <v>71</v>
      </c>
      <c r="G960" s="7">
        <f>C960*1.05</f>
        <v>12526.02351946722</v>
      </c>
    </row>
    <row r="961" spans="8:8" ht="20.25" customHeight="1">
      <c r="A961" s="3" t="s">
        <v>671</v>
      </c>
      <c r="B961" s="3" t="s">
        <v>676</v>
      </c>
      <c r="C961" s="4">
        <v>11929.5462090164</v>
      </c>
      <c r="D961" s="3" t="s">
        <v>26</v>
      </c>
      <c r="E961" s="3" t="s">
        <v>27</v>
      </c>
      <c r="F961" s="3" t="s">
        <v>28</v>
      </c>
      <c r="G961" s="7">
        <f>C961*1.05</f>
        <v>12526.02351946722</v>
      </c>
    </row>
    <row r="962" spans="8:8" ht="20.25" customHeight="1">
      <c r="A962" s="3" t="s">
        <v>671</v>
      </c>
      <c r="B962" s="3" t="s">
        <v>676</v>
      </c>
      <c r="C962" s="4">
        <v>11929.5462090164</v>
      </c>
      <c r="D962" s="3" t="s">
        <v>672</v>
      </c>
      <c r="E962" s="3" t="s">
        <v>677</v>
      </c>
      <c r="F962" s="3" t="s">
        <v>678</v>
      </c>
      <c r="G962" s="7">
        <f t="shared" si="59" ref="G962:G963">C962*1.05</f>
        <v>12526.02351946722</v>
      </c>
    </row>
    <row r="963" spans="8:8" ht="20.25" customHeight="1">
      <c r="A963" s="3" t="s">
        <v>671</v>
      </c>
      <c r="B963" s="3" t="s">
        <v>676</v>
      </c>
      <c r="C963" s="4">
        <v>11929.5462090164</v>
      </c>
      <c r="D963" s="3" t="s">
        <v>72</v>
      </c>
      <c r="E963" s="3" t="s">
        <v>204</v>
      </c>
      <c r="F963" s="3" t="s">
        <v>205</v>
      </c>
      <c r="G963" s="7">
        <f t="shared" si="59"/>
        <v>12526.02351946722</v>
      </c>
    </row>
    <row r="964" spans="8:8" ht="20.25" customHeight="1">
      <c r="A964" s="3" t="s">
        <v>671</v>
      </c>
      <c r="B964" s="3" t="s">
        <v>676</v>
      </c>
      <c r="C964" s="4">
        <v>11929.5462090164</v>
      </c>
      <c r="D964" s="3" t="s">
        <v>12</v>
      </c>
      <c r="E964" s="3" t="s">
        <v>138</v>
      </c>
      <c r="F964" s="3" t="s">
        <v>139</v>
      </c>
      <c r="G964" s="7">
        <f>C964/56*1.05</f>
        <v>223.6789914190575</v>
      </c>
    </row>
    <row r="965" spans="8:8" ht="20.25" customHeight="1">
      <c r="A965" s="3" t="s">
        <v>679</v>
      </c>
      <c r="B965" s="3" t="s">
        <v>8</v>
      </c>
      <c r="C965" s="4">
        <v>11929.5462090164</v>
      </c>
      <c r="D965" s="3" t="s">
        <v>9</v>
      </c>
      <c r="E965" s="3" t="s">
        <v>47</v>
      </c>
      <c r="F965" s="3" t="s">
        <v>11</v>
      </c>
      <c r="G965" s="7">
        <f>C965*1.05</f>
        <v>12526.02351946722</v>
      </c>
    </row>
    <row r="966" spans="8:8" ht="20.25" customHeight="1">
      <c r="A966" s="3" t="s">
        <v>679</v>
      </c>
      <c r="B966" s="3" t="s">
        <v>8</v>
      </c>
      <c r="C966" s="4">
        <v>11929.5462090164</v>
      </c>
      <c r="D966" s="3" t="s">
        <v>12</v>
      </c>
      <c r="E966" s="3" t="s">
        <v>29</v>
      </c>
      <c r="F966" s="3" t="s">
        <v>30</v>
      </c>
      <c r="G966" s="7">
        <f>C966/10*1.05</f>
        <v>1252.6023519467221</v>
      </c>
    </row>
    <row r="967" spans="8:8" ht="20.25" customHeight="1">
      <c r="A967" s="3" t="s">
        <v>679</v>
      </c>
      <c r="B967" s="3" t="s">
        <v>193</v>
      </c>
      <c r="C967" s="4">
        <v>11929.5462090164</v>
      </c>
      <c r="D967" s="3" t="s">
        <v>82</v>
      </c>
      <c r="E967" s="3" t="s">
        <v>83</v>
      </c>
      <c r="F967" s="3" t="s">
        <v>84</v>
      </c>
      <c r="G967" s="7">
        <f>C967/30</f>
        <v>397.6515403005467</v>
      </c>
    </row>
    <row r="968" spans="8:8" ht="20.25" customHeight="1">
      <c r="A968" s="3" t="s">
        <v>679</v>
      </c>
      <c r="B968" s="3" t="s">
        <v>193</v>
      </c>
      <c r="C968" s="4">
        <v>11929.5462090164</v>
      </c>
      <c r="D968" s="3" t="s">
        <v>63</v>
      </c>
      <c r="E968" s="3" t="s">
        <v>85</v>
      </c>
      <c r="F968" s="3" t="s">
        <v>86</v>
      </c>
      <c r="G968" s="7">
        <f>C968*1.05</f>
        <v>12526.02351946722</v>
      </c>
    </row>
    <row r="969" spans="8:8" ht="20.25" customHeight="1">
      <c r="A969" s="3" t="s">
        <v>680</v>
      </c>
      <c r="B969" s="3" t="s">
        <v>8</v>
      </c>
      <c r="C969" s="4">
        <v>40.4961828123388</v>
      </c>
      <c r="D969" s="3" t="s">
        <v>9</v>
      </c>
      <c r="E969" s="3" t="s">
        <v>47</v>
      </c>
      <c r="F969" s="3" t="s">
        <v>11</v>
      </c>
      <c r="G969" s="7">
        <f>C969*1.05</f>
        <v>42.52099195295575</v>
      </c>
    </row>
    <row r="970" spans="8:8" ht="20.25" customHeight="1">
      <c r="A970" s="3" t="s">
        <v>680</v>
      </c>
      <c r="B970" s="3" t="s">
        <v>8</v>
      </c>
      <c r="C970" s="4">
        <v>40.4961828123388</v>
      </c>
      <c r="D970" s="3" t="s">
        <v>12</v>
      </c>
      <c r="E970" s="3" t="s">
        <v>29</v>
      </c>
      <c r="F970" s="3" t="s">
        <v>30</v>
      </c>
      <c r="G970" s="7">
        <f>C970/6*1.05</f>
        <v>7.086831992159291</v>
      </c>
    </row>
    <row r="971" spans="8:8" ht="20.25" customHeight="1">
      <c r="A971" s="3" t="s">
        <v>681</v>
      </c>
      <c r="B971" s="3" t="s">
        <v>8</v>
      </c>
      <c r="C971" s="4">
        <v>41.2206882549995</v>
      </c>
      <c r="D971" s="3" t="s">
        <v>9</v>
      </c>
      <c r="E971" s="3" t="s">
        <v>50</v>
      </c>
      <c r="F971" s="3" t="s">
        <v>51</v>
      </c>
      <c r="G971" s="7">
        <f>C971*1.05</f>
        <v>43.28172266774948</v>
      </c>
    </row>
    <row r="972" spans="8:8" ht="20.25" customHeight="1">
      <c r="A972" s="3" t="s">
        <v>681</v>
      </c>
      <c r="B972" s="3" t="s">
        <v>8</v>
      </c>
      <c r="C972" s="4">
        <v>41.2206882549995</v>
      </c>
      <c r="D972" s="3" t="s">
        <v>12</v>
      </c>
      <c r="E972" s="3" t="s">
        <v>13</v>
      </c>
      <c r="F972" s="3" t="s">
        <v>14</v>
      </c>
      <c r="G972" s="7">
        <f>C972/15*1.05</f>
        <v>2.885448177849965</v>
      </c>
    </row>
    <row r="973" spans="8:8" ht="20.25" customHeight="1">
      <c r="A973" s="3" t="s">
        <v>682</v>
      </c>
      <c r="B973" s="3" t="s">
        <v>8</v>
      </c>
      <c r="C973" s="4">
        <v>1176.26237727178</v>
      </c>
      <c r="D973" s="3" t="s">
        <v>9</v>
      </c>
      <c r="E973" s="3" t="s">
        <v>47</v>
      </c>
      <c r="F973" s="3" t="s">
        <v>48</v>
      </c>
      <c r="G973" s="7">
        <f>C973*1.05</f>
        <v>1235.0754961353691</v>
      </c>
    </row>
    <row r="974" spans="8:8" ht="20.25" customHeight="1">
      <c r="A974" s="3" t="s">
        <v>682</v>
      </c>
      <c r="B974" s="3" t="s">
        <v>8</v>
      </c>
      <c r="C974" s="4">
        <v>1176.26237727178</v>
      </c>
      <c r="D974" s="3" t="s">
        <v>12</v>
      </c>
      <c r="E974" s="3" t="s">
        <v>29</v>
      </c>
      <c r="F974" s="3" t="s">
        <v>30</v>
      </c>
      <c r="G974" s="7">
        <f>C974/6*1.05</f>
        <v>205.8459160225615</v>
      </c>
    </row>
    <row r="975" spans="8:8" ht="20.25" customHeight="1">
      <c r="A975" s="3" t="s">
        <v>683</v>
      </c>
      <c r="B975" s="3" t="s">
        <v>8</v>
      </c>
      <c r="C975" s="4">
        <v>1176.26237727178</v>
      </c>
      <c r="D975" s="3" t="s">
        <v>9</v>
      </c>
      <c r="E975" s="3" t="s">
        <v>47</v>
      </c>
      <c r="F975" s="3" t="s">
        <v>48</v>
      </c>
      <c r="G975" s="7">
        <f>C975*1.05</f>
        <v>1235.0754961353691</v>
      </c>
    </row>
    <row r="976" spans="8:8" ht="20.25" customHeight="1">
      <c r="A976" s="3" t="s">
        <v>683</v>
      </c>
      <c r="B976" s="3" t="s">
        <v>8</v>
      </c>
      <c r="C976" s="4">
        <v>1176.26237727178</v>
      </c>
      <c r="D976" s="3" t="s">
        <v>12</v>
      </c>
      <c r="E976" s="3" t="s">
        <v>29</v>
      </c>
      <c r="F976" s="3" t="s">
        <v>30</v>
      </c>
      <c r="G976" s="7">
        <f>C976/12*1.06</f>
        <v>103.90317665900723</v>
      </c>
    </row>
    <row r="977" spans="8:8" ht="20.25" customHeight="1">
      <c r="A977" s="3" t="s">
        <v>684</v>
      </c>
      <c r="B977" s="3" t="s">
        <v>8</v>
      </c>
      <c r="C977" s="4">
        <v>1176.26237727178</v>
      </c>
      <c r="D977" s="3" t="s">
        <v>9</v>
      </c>
      <c r="E977" s="3" t="s">
        <v>50</v>
      </c>
      <c r="F977" s="3" t="s">
        <v>51</v>
      </c>
      <c r="G977" s="7">
        <f>C977*1.05</f>
        <v>1235.0754961353691</v>
      </c>
    </row>
    <row r="978" spans="8:8" ht="20.25" customHeight="1">
      <c r="A978" s="3" t="s">
        <v>684</v>
      </c>
      <c r="B978" s="3" t="s">
        <v>8</v>
      </c>
      <c r="C978" s="4">
        <v>1176.26237727178</v>
      </c>
      <c r="D978" s="3" t="s">
        <v>12</v>
      </c>
      <c r="E978" s="3" t="s">
        <v>38</v>
      </c>
      <c r="F978" s="3" t="s">
        <v>39</v>
      </c>
      <c r="G978" s="7">
        <f>C978/15*1.05</f>
        <v>82.3383664090246</v>
      </c>
    </row>
    <row r="979" spans="8:8" ht="20.25" customHeight="1">
      <c r="A979" s="3" t="s">
        <v>684</v>
      </c>
      <c r="B979" s="3" t="s">
        <v>155</v>
      </c>
      <c r="C979" s="4">
        <v>8873.08632056036</v>
      </c>
      <c r="D979" s="3" t="s">
        <v>23</v>
      </c>
      <c r="E979" s="3" t="s">
        <v>24</v>
      </c>
      <c r="F979" s="3" t="s">
        <v>25</v>
      </c>
      <c r="G979" s="7">
        <f>C979*1.05</f>
        <v>9316.740636588378</v>
      </c>
    </row>
    <row r="980" spans="8:8" ht="20.25" customHeight="1">
      <c r="A980" s="3" t="s">
        <v>684</v>
      </c>
      <c r="B980" s="3" t="s">
        <v>155</v>
      </c>
      <c r="C980" s="4">
        <v>8873.08632056036</v>
      </c>
      <c r="D980" s="3" t="s">
        <v>69</v>
      </c>
      <c r="E980" s="3" t="s">
        <v>70</v>
      </c>
      <c r="F980" s="3" t="s">
        <v>71</v>
      </c>
      <c r="G980" s="7">
        <f>C980*1.05</f>
        <v>9316.740636588378</v>
      </c>
    </row>
    <row r="981" spans="8:8" ht="20.25" customHeight="1">
      <c r="A981" s="3" t="s">
        <v>684</v>
      </c>
      <c r="B981" s="3" t="s">
        <v>155</v>
      </c>
      <c r="C981" s="4">
        <v>8873.08632056036</v>
      </c>
      <c r="D981" s="3" t="s">
        <v>26</v>
      </c>
      <c r="E981" s="3" t="s">
        <v>27</v>
      </c>
      <c r="F981" s="3" t="s">
        <v>28</v>
      </c>
      <c r="G981" s="7">
        <f>C981*1.05</f>
        <v>9316.740636588378</v>
      </c>
    </row>
    <row r="982" spans="8:8" ht="20.25" customHeight="1">
      <c r="A982" s="3" t="s">
        <v>684</v>
      </c>
      <c r="B982" s="3" t="s">
        <v>155</v>
      </c>
      <c r="C982" s="4">
        <v>8873.08632056036</v>
      </c>
      <c r="D982" s="3" t="s">
        <v>685</v>
      </c>
      <c r="E982" s="3" t="s">
        <v>155</v>
      </c>
      <c r="F982" s="3" t="s">
        <v>686</v>
      </c>
      <c r="G982" s="7">
        <f t="shared" si="60" ref="G982:G983">C982*1.05</f>
        <v>9316.740636588378</v>
      </c>
    </row>
    <row r="983" spans="8:8" ht="20.25" customHeight="1">
      <c r="A983" s="3" t="s">
        <v>684</v>
      </c>
      <c r="B983" s="3" t="s">
        <v>155</v>
      </c>
      <c r="C983" s="4">
        <v>8873.08632056036</v>
      </c>
      <c r="D983" s="3" t="s">
        <v>72</v>
      </c>
      <c r="E983" s="3" t="s">
        <v>73</v>
      </c>
      <c r="F983" s="3" t="s">
        <v>74</v>
      </c>
      <c r="G983" s="7">
        <f t="shared" si="60"/>
        <v>9316.740636588378</v>
      </c>
    </row>
    <row r="984" spans="8:8" ht="20.25" customHeight="1">
      <c r="A984" s="3" t="s">
        <v>684</v>
      </c>
      <c r="B984" s="3" t="s">
        <v>155</v>
      </c>
      <c r="C984" s="4">
        <v>8873.08632056036</v>
      </c>
      <c r="D984" s="3" t="s">
        <v>12</v>
      </c>
      <c r="E984" s="3" t="s">
        <v>13</v>
      </c>
      <c r="F984" s="3" t="s">
        <v>14</v>
      </c>
      <c r="G984" s="7">
        <f>C984/56*1.05</f>
        <v>166.37036851050675</v>
      </c>
    </row>
    <row r="985" spans="8:8" ht="20.25" customHeight="1">
      <c r="A985" s="3" t="s">
        <v>687</v>
      </c>
      <c r="B985" s="3" t="s">
        <v>8</v>
      </c>
      <c r="C985" s="4">
        <v>199.506020344613</v>
      </c>
      <c r="D985" s="3" t="s">
        <v>9</v>
      </c>
      <c r="E985" s="3" t="s">
        <v>50</v>
      </c>
      <c r="F985" s="3" t="s">
        <v>51</v>
      </c>
      <c r="G985" s="7">
        <f>C985*1.05</f>
        <v>209.48132136184367</v>
      </c>
    </row>
    <row r="986" spans="8:8" ht="20.25" customHeight="1">
      <c r="A986" s="3" t="s">
        <v>687</v>
      </c>
      <c r="B986" s="3" t="s">
        <v>8</v>
      </c>
      <c r="C986" s="4">
        <v>199.506020344613</v>
      </c>
      <c r="D986" s="3" t="s">
        <v>12</v>
      </c>
      <c r="E986" s="3" t="s">
        <v>29</v>
      </c>
      <c r="F986" s="3" t="s">
        <v>30</v>
      </c>
      <c r="G986" s="7">
        <f>C986/10*1.05</f>
        <v>20.948132136184366</v>
      </c>
    </row>
    <row r="987" spans="8:8" ht="20.25" customHeight="1">
      <c r="A987" s="3" t="s">
        <v>688</v>
      </c>
      <c r="B987" s="3" t="s">
        <v>8</v>
      </c>
      <c r="C987" s="4">
        <v>199.506020344613</v>
      </c>
      <c r="D987" s="3" t="s">
        <v>9</v>
      </c>
      <c r="E987" s="3" t="s">
        <v>50</v>
      </c>
      <c r="F987" s="3" t="s">
        <v>51</v>
      </c>
      <c r="G987" s="7">
        <f>C987*1.05</f>
        <v>209.48132136184367</v>
      </c>
    </row>
    <row r="988" spans="8:8" ht="20.25" customHeight="1">
      <c r="A988" s="3" t="s">
        <v>688</v>
      </c>
      <c r="B988" s="3" t="s">
        <v>8</v>
      </c>
      <c r="C988" s="4">
        <v>199.506020344613</v>
      </c>
      <c r="D988" s="3" t="s">
        <v>12</v>
      </c>
      <c r="E988" s="3" t="s">
        <v>13</v>
      </c>
      <c r="F988" s="3" t="s">
        <v>14</v>
      </c>
      <c r="G988" s="7">
        <f>C988/10*1.05</f>
        <v>20.948132136184366</v>
      </c>
    </row>
    <row r="989" spans="8:8" ht="20.25" customHeight="1">
      <c r="A989" s="3" t="s">
        <v>689</v>
      </c>
      <c r="B989" s="3" t="s">
        <v>181</v>
      </c>
      <c r="C989" s="4">
        <v>721.446868323401</v>
      </c>
      <c r="D989" s="3" t="s">
        <v>23</v>
      </c>
      <c r="E989" s="3" t="s">
        <v>24</v>
      </c>
      <c r="F989" s="3" t="s">
        <v>25</v>
      </c>
      <c r="G989" s="7">
        <f>C989*2*1.05</f>
        <v>1515.038423479142</v>
      </c>
    </row>
    <row r="990" spans="8:8" ht="20.25" customHeight="1">
      <c r="A990" s="3" t="s">
        <v>689</v>
      </c>
      <c r="B990" s="3" t="s">
        <v>181</v>
      </c>
      <c r="C990" s="4">
        <v>721.446868323401</v>
      </c>
      <c r="D990" s="3" t="s">
        <v>690</v>
      </c>
      <c r="E990" s="3" t="s">
        <v>182</v>
      </c>
      <c r="F990" s="3" t="s">
        <v>691</v>
      </c>
      <c r="G990" s="7">
        <f>C990*1.05</f>
        <v>757.519211739571</v>
      </c>
    </row>
    <row r="991" spans="8:8" ht="20.25" customHeight="1">
      <c r="A991" s="3" t="s">
        <v>689</v>
      </c>
      <c r="B991" s="3" t="s">
        <v>181</v>
      </c>
      <c r="C991" s="4">
        <v>721.446868323401</v>
      </c>
      <c r="D991" s="3" t="s">
        <v>692</v>
      </c>
      <c r="E991" s="3" t="s">
        <v>70</v>
      </c>
      <c r="F991" s="3" t="s">
        <v>693</v>
      </c>
      <c r="G991" s="7">
        <f>C991*20*0.84/1000</f>
        <v>12.120307387833137</v>
      </c>
    </row>
    <row r="992" spans="8:8" ht="20.25" customHeight="1">
      <c r="A992" s="3" t="s">
        <v>689</v>
      </c>
      <c r="B992" s="3" t="s">
        <v>181</v>
      </c>
      <c r="C992" s="4">
        <v>721.446868323401</v>
      </c>
      <c r="D992" s="3" t="s">
        <v>694</v>
      </c>
      <c r="E992" s="3" t="s">
        <v>186</v>
      </c>
      <c r="F992" s="3" t="s">
        <v>695</v>
      </c>
      <c r="G992" s="7">
        <f>C992*1.05</f>
        <v>757.519211739571</v>
      </c>
    </row>
    <row r="993" spans="8:8" ht="20.25" customHeight="1">
      <c r="A993" s="3" t="s">
        <v>689</v>
      </c>
      <c r="B993" s="3" t="s">
        <v>181</v>
      </c>
      <c r="C993" s="4">
        <v>721.446868323401</v>
      </c>
      <c r="D993" s="3" t="s">
        <v>12</v>
      </c>
      <c r="E993" s="3" t="s">
        <v>138</v>
      </c>
      <c r="F993" s="3" t="s">
        <v>139</v>
      </c>
      <c r="G993" s="7">
        <f>C993/60*1.05</f>
        <v>12.625320195659517</v>
      </c>
    </row>
    <row r="994" spans="8:8" ht="20.25" customHeight="1">
      <c r="A994" s="3" t="s">
        <v>696</v>
      </c>
      <c r="B994" s="3" t="s">
        <v>141</v>
      </c>
      <c r="C994" s="4">
        <v>1672.09706257982</v>
      </c>
      <c r="D994" s="3" t="s">
        <v>23</v>
      </c>
      <c r="E994" s="3" t="s">
        <v>24</v>
      </c>
      <c r="F994" s="3" t="s">
        <v>25</v>
      </c>
      <c r="G994" s="7">
        <f>C994*1.05</f>
        <v>1755.7019157088112</v>
      </c>
    </row>
    <row r="995" spans="8:8" ht="20.25" customHeight="1">
      <c r="A995" s="3" t="s">
        <v>696</v>
      </c>
      <c r="B995" s="3" t="s">
        <v>141</v>
      </c>
      <c r="C995" s="4">
        <v>1672.09706257982</v>
      </c>
      <c r="D995" s="3" t="s">
        <v>69</v>
      </c>
      <c r="E995" s="3" t="s">
        <v>70</v>
      </c>
      <c r="F995" s="3" t="s">
        <v>71</v>
      </c>
      <c r="G995" s="7">
        <f>C995*1.05</f>
        <v>1755.7019157088112</v>
      </c>
    </row>
    <row r="996" spans="8:8" ht="20.25" customHeight="1">
      <c r="A996" s="3" t="s">
        <v>696</v>
      </c>
      <c r="B996" s="3" t="s">
        <v>141</v>
      </c>
      <c r="C996" s="4">
        <v>1672.09706257982</v>
      </c>
      <c r="D996" s="3" t="s">
        <v>26</v>
      </c>
      <c r="E996" s="3" t="s">
        <v>27</v>
      </c>
      <c r="F996" s="3" t="s">
        <v>28</v>
      </c>
      <c r="G996" s="7">
        <f>C996*1.05</f>
        <v>1755.7019157088112</v>
      </c>
    </row>
    <row r="997" spans="8:8" ht="20.25" customHeight="1">
      <c r="A997" s="3" t="s">
        <v>696</v>
      </c>
      <c r="B997" s="3" t="s">
        <v>141</v>
      </c>
      <c r="C997" s="4">
        <v>1672.09706257982</v>
      </c>
      <c r="D997" s="3" t="s">
        <v>697</v>
      </c>
      <c r="E997" s="3" t="s">
        <v>141</v>
      </c>
      <c r="F997" s="3" t="s">
        <v>698</v>
      </c>
      <c r="G997" s="7">
        <f t="shared" si="61" ref="G997:G998">C997*1.05</f>
        <v>1755.7019157088112</v>
      </c>
    </row>
    <row r="998" spans="8:8" ht="20.25" customHeight="1">
      <c r="A998" s="3" t="s">
        <v>696</v>
      </c>
      <c r="B998" s="3" t="s">
        <v>141</v>
      </c>
      <c r="C998" s="4">
        <v>1672.09706257982</v>
      </c>
      <c r="D998" s="3" t="s">
        <v>72</v>
      </c>
      <c r="E998" s="3" t="s">
        <v>336</v>
      </c>
      <c r="F998" s="3" t="s">
        <v>337</v>
      </c>
      <c r="G998" s="7">
        <f t="shared" si="61"/>
        <v>1755.7019157088112</v>
      </c>
    </row>
    <row r="999" spans="8:8" ht="20.25" customHeight="1">
      <c r="A999" s="3" t="s">
        <v>696</v>
      </c>
      <c r="B999" s="3" t="s">
        <v>141</v>
      </c>
      <c r="C999" s="4">
        <v>1672.09706257982</v>
      </c>
      <c r="D999" s="3" t="s">
        <v>12</v>
      </c>
      <c r="E999" s="3" t="s">
        <v>29</v>
      </c>
      <c r="F999" s="3" t="s">
        <v>30</v>
      </c>
      <c r="G999" s="7">
        <f>C999/56*1.05</f>
        <v>31.351819923371625</v>
      </c>
    </row>
    <row r="1000" spans="8:8" ht="20.25" customHeight="1">
      <c r="A1000" s="3" t="s">
        <v>699</v>
      </c>
      <c r="B1000" s="3" t="s">
        <v>8</v>
      </c>
      <c r="C1000" s="4">
        <v>1672.09706257982</v>
      </c>
      <c r="D1000" s="3" t="s">
        <v>9</v>
      </c>
      <c r="E1000" s="3" t="s">
        <v>50</v>
      </c>
      <c r="F1000" s="3" t="s">
        <v>51</v>
      </c>
      <c r="G1000" s="7">
        <f>C1000*1.05</f>
        <v>1755.7019157088112</v>
      </c>
    </row>
    <row r="1001" spans="8:8" ht="20.25" customHeight="1">
      <c r="A1001" s="3" t="s">
        <v>699</v>
      </c>
      <c r="B1001" s="3" t="s">
        <v>8</v>
      </c>
      <c r="C1001" s="4">
        <v>1672.09706257982</v>
      </c>
      <c r="D1001" s="3" t="s">
        <v>12</v>
      </c>
      <c r="E1001" s="3" t="s">
        <v>13</v>
      </c>
      <c r="F1001" s="3" t="s">
        <v>14</v>
      </c>
      <c r="G1001" s="7">
        <f>C1001/15*1.05</f>
        <v>117.0467943805874</v>
      </c>
    </row>
    <row r="1002" spans="8:8" ht="20.25" customHeight="1">
      <c r="A1002" s="3" t="s">
        <v>700</v>
      </c>
      <c r="B1002" s="3" t="s">
        <v>8</v>
      </c>
      <c r="C1002" s="4">
        <v>57.420723300456</v>
      </c>
      <c r="D1002" s="3" t="s">
        <v>9</v>
      </c>
      <c r="E1002" s="3" t="s">
        <v>50</v>
      </c>
      <c r="F1002" s="3" t="s">
        <v>51</v>
      </c>
      <c r="G1002" s="7">
        <f>C1002*1.05</f>
        <v>60.2917594654788</v>
      </c>
    </row>
    <row r="1003" spans="8:8" ht="20.25" customHeight="1">
      <c r="A1003" s="3" t="s">
        <v>700</v>
      </c>
      <c r="B1003" s="3" t="s">
        <v>8</v>
      </c>
      <c r="C1003" s="4">
        <v>57.420723300456</v>
      </c>
      <c r="D1003" s="3" t="s">
        <v>12</v>
      </c>
      <c r="E1003" s="3" t="s">
        <v>13</v>
      </c>
      <c r="F1003" s="3" t="s">
        <v>14</v>
      </c>
      <c r="G1003" s="7">
        <f>C1003/15*1.05</f>
        <v>4.01945063103192</v>
      </c>
    </row>
    <row r="1004" spans="8:8" ht="20.25" customHeight="1">
      <c r="A1004" s="3" t="s">
        <v>701</v>
      </c>
      <c r="B1004" s="3" t="s">
        <v>181</v>
      </c>
      <c r="C1004" s="4">
        <v>59103.1686366296</v>
      </c>
      <c r="D1004" s="3" t="s">
        <v>23</v>
      </c>
      <c r="E1004" s="3" t="s">
        <v>24</v>
      </c>
      <c r="F1004" s="3" t="s">
        <v>25</v>
      </c>
      <c r="G1004" s="7">
        <f>C1004*2*1.05</f>
        <v>124116.65413692217</v>
      </c>
    </row>
    <row r="1005" spans="8:8" ht="20.25" customHeight="1">
      <c r="A1005" s="3" t="s">
        <v>701</v>
      </c>
      <c r="B1005" s="3" t="s">
        <v>181</v>
      </c>
      <c r="C1005" s="4">
        <v>59103.1686366296</v>
      </c>
      <c r="D1005" s="3" t="s">
        <v>26</v>
      </c>
      <c r="E1005" s="3" t="s">
        <v>27</v>
      </c>
      <c r="F1005" s="3" t="s">
        <v>28</v>
      </c>
      <c r="G1005" s="7">
        <f>C1005*1.05</f>
        <v>62058.32706846108</v>
      </c>
    </row>
    <row r="1006" spans="8:8" ht="20.25" customHeight="1">
      <c r="A1006" s="3" t="s">
        <v>701</v>
      </c>
      <c r="B1006" s="3" t="s">
        <v>181</v>
      </c>
      <c r="C1006" s="4">
        <v>59103.1686366296</v>
      </c>
      <c r="D1006" s="3" t="s">
        <v>702</v>
      </c>
      <c r="E1006" s="3" t="s">
        <v>70</v>
      </c>
      <c r="F1006" s="3" t="s">
        <v>703</v>
      </c>
      <c r="G1006" s="7">
        <f>C1006*20*0.84/1000</f>
        <v>992.9332330953773</v>
      </c>
    </row>
    <row r="1007" spans="8:8" ht="20.25" customHeight="1">
      <c r="A1007" s="3" t="s">
        <v>701</v>
      </c>
      <c r="B1007" s="3" t="s">
        <v>181</v>
      </c>
      <c r="C1007" s="4">
        <v>59103.1686366296</v>
      </c>
      <c r="D1007" s="3" t="s">
        <v>704</v>
      </c>
      <c r="E1007" s="3" t="s">
        <v>182</v>
      </c>
      <c r="F1007" s="3" t="s">
        <v>705</v>
      </c>
      <c r="G1007" s="7">
        <f>C1007*1.05</f>
        <v>62058.32706846108</v>
      </c>
    </row>
    <row r="1008" spans="8:8" ht="20.25" customHeight="1">
      <c r="A1008" s="3" t="s">
        <v>701</v>
      </c>
      <c r="B1008" s="3" t="s">
        <v>181</v>
      </c>
      <c r="C1008" s="4">
        <v>59103.1686366296</v>
      </c>
      <c r="D1008" s="3" t="s">
        <v>706</v>
      </c>
      <c r="E1008" s="3" t="s">
        <v>70</v>
      </c>
      <c r="F1008" s="3" t="s">
        <v>707</v>
      </c>
      <c r="G1008" s="7">
        <f>C1008*20*0.84/1000</f>
        <v>992.9332330953773</v>
      </c>
    </row>
    <row r="1009" spans="8:8" ht="20.25" customHeight="1">
      <c r="A1009" s="3" t="s">
        <v>701</v>
      </c>
      <c r="B1009" s="3" t="s">
        <v>181</v>
      </c>
      <c r="C1009" s="4">
        <v>59103.1686366296</v>
      </c>
      <c r="D1009" s="3" t="s">
        <v>708</v>
      </c>
      <c r="E1009" s="3" t="s">
        <v>186</v>
      </c>
      <c r="F1009" s="3" t="s">
        <v>709</v>
      </c>
      <c r="G1009" s="7">
        <f>C1009*1.05</f>
        <v>62058.32706846108</v>
      </c>
    </row>
    <row r="1010" spans="8:8" ht="20.25" customHeight="1">
      <c r="A1010" s="3" t="s">
        <v>701</v>
      </c>
      <c r="B1010" s="3" t="s">
        <v>181</v>
      </c>
      <c r="C1010" s="4">
        <v>59103.1686366296</v>
      </c>
      <c r="D1010" s="3" t="s">
        <v>12</v>
      </c>
      <c r="E1010" s="3" t="s">
        <v>598</v>
      </c>
      <c r="F1010" s="3" t="s">
        <v>599</v>
      </c>
      <c r="G1010" s="7">
        <f>C1010/50*1.05</f>
        <v>1241.1665413692215</v>
      </c>
    </row>
    <row r="1011" spans="8:8" ht="20.25" customHeight="1">
      <c r="A1011" s="3" t="s">
        <v>701</v>
      </c>
      <c r="B1011" s="3" t="s">
        <v>122</v>
      </c>
      <c r="C1011" s="6">
        <v>2088.2557798579</v>
      </c>
      <c r="D1011" s="3" t="s">
        <v>23</v>
      </c>
      <c r="E1011" s="3" t="s">
        <v>24</v>
      </c>
      <c r="F1011" s="3" t="s">
        <v>25</v>
      </c>
      <c r="G1011" s="7">
        <f>C1011*2*1.05</f>
        <v>4385.33713770159</v>
      </c>
    </row>
    <row r="1012" spans="8:8" ht="20.25" customHeight="1">
      <c r="A1012" s="3" t="s">
        <v>701</v>
      </c>
      <c r="B1012" s="3" t="s">
        <v>122</v>
      </c>
      <c r="C1012" s="4">
        <v>2088.2557798579</v>
      </c>
      <c r="D1012" s="3" t="s">
        <v>132</v>
      </c>
      <c r="E1012" s="3" t="s">
        <v>133</v>
      </c>
      <c r="F1012" s="3" t="s">
        <v>134</v>
      </c>
      <c r="G1012" s="7">
        <f>C1012*1.05</f>
        <v>2192.668568850795</v>
      </c>
    </row>
    <row r="1013" spans="8:8" ht="20.25" customHeight="1">
      <c r="A1013" s="3" t="s">
        <v>701</v>
      </c>
      <c r="B1013" s="3" t="s">
        <v>122</v>
      </c>
      <c r="C1013" s="4">
        <v>2088.2557798579</v>
      </c>
      <c r="D1013" s="3" t="s">
        <v>135</v>
      </c>
      <c r="E1013" s="3" t="s">
        <v>136</v>
      </c>
      <c r="F1013" s="3" t="s">
        <v>137</v>
      </c>
      <c r="G1013" s="7">
        <f>C1013*1.05</f>
        <v>2192.668568850795</v>
      </c>
    </row>
    <row r="1014" spans="8:8" ht="20.25" customHeight="1">
      <c r="A1014" s="3" t="s">
        <v>701</v>
      </c>
      <c r="B1014" s="3" t="s">
        <v>122</v>
      </c>
      <c r="C1014" s="4">
        <v>2088.2557798579</v>
      </c>
      <c r="D1014" s="3" t="s">
        <v>704</v>
      </c>
      <c r="E1014" s="3" t="s">
        <v>124</v>
      </c>
      <c r="F1014" s="3" t="s">
        <v>710</v>
      </c>
      <c r="G1014" s="7">
        <f>C1014*1.05</f>
        <v>2192.668568850795</v>
      </c>
    </row>
    <row r="1015" spans="8:8" ht="20.25" customHeight="1">
      <c r="A1015" s="3" t="s">
        <v>701</v>
      </c>
      <c r="B1015" s="3" t="s">
        <v>122</v>
      </c>
      <c r="C1015" s="4">
        <v>2088.2557798579</v>
      </c>
      <c r="D1015" s="3" t="s">
        <v>708</v>
      </c>
      <c r="E1015" s="3" t="s">
        <v>127</v>
      </c>
      <c r="F1015" s="3" t="s">
        <v>711</v>
      </c>
      <c r="G1015" s="7">
        <f>C1015*1.05</f>
        <v>2192.668568850795</v>
      </c>
    </row>
    <row r="1016" spans="8:8" ht="20.25" customHeight="1">
      <c r="A1016" s="3" t="s">
        <v>701</v>
      </c>
      <c r="B1016" s="3" t="s">
        <v>122</v>
      </c>
      <c r="C1016" s="4">
        <v>2088.2557798579</v>
      </c>
      <c r="D1016" s="3" t="s">
        <v>712</v>
      </c>
      <c r="E1016" s="3" t="s">
        <v>130</v>
      </c>
      <c r="F1016" s="3" t="s">
        <v>713</v>
      </c>
      <c r="G1016" s="7">
        <f>C1016*10*1.05</f>
        <v>21926.68568850795</v>
      </c>
    </row>
    <row r="1017" spans="8:8" ht="20.25" customHeight="1">
      <c r="A1017" s="3" t="s">
        <v>701</v>
      </c>
      <c r="B1017" s="3" t="s">
        <v>122</v>
      </c>
      <c r="C1017" s="4">
        <v>2088.2557798579</v>
      </c>
      <c r="D1017" s="3" t="s">
        <v>12</v>
      </c>
      <c r="E1017" s="3" t="s">
        <v>138</v>
      </c>
      <c r="F1017" s="3" t="s">
        <v>139</v>
      </c>
      <c r="G1017" s="7">
        <f>C1017/70*1.05</f>
        <v>31.323836697868504</v>
      </c>
    </row>
    <row r="1018" spans="8:8" ht="20.25" customHeight="1">
      <c r="A1018" s="3" t="s">
        <v>701</v>
      </c>
      <c r="B1018" s="3" t="s">
        <v>714</v>
      </c>
      <c r="C1018" s="6">
        <v>1449.63580800718</v>
      </c>
      <c r="D1018" s="3" t="s">
        <v>715</v>
      </c>
      <c r="E1018" s="3" t="s">
        <v>716</v>
      </c>
      <c r="F1018" s="3" t="s">
        <v>717</v>
      </c>
      <c r="G1018" s="7">
        <f t="shared" si="62" ref="G1018:G1023">C1018*1.05</f>
        <v>1522.1175984075392</v>
      </c>
    </row>
    <row r="1019" spans="8:8" ht="20.25" customHeight="1">
      <c r="A1019" s="3" t="s">
        <v>701</v>
      </c>
      <c r="B1019" s="3" t="s">
        <v>714</v>
      </c>
      <c r="C1019" s="6">
        <v>1449.63580800718</v>
      </c>
      <c r="D1019" s="3" t="s">
        <v>23</v>
      </c>
      <c r="E1019" s="3" t="s">
        <v>24</v>
      </c>
      <c r="F1019" s="3" t="s">
        <v>25</v>
      </c>
      <c r="G1019" s="7">
        <f t="shared" si="62"/>
        <v>1522.1175984075392</v>
      </c>
    </row>
    <row r="1020" spans="8:8" ht="20.25" customHeight="1">
      <c r="A1020" s="3" t="s">
        <v>701</v>
      </c>
      <c r="B1020" s="3" t="s">
        <v>714</v>
      </c>
      <c r="C1020" s="6">
        <v>1449.63580800718</v>
      </c>
      <c r="D1020" s="3" t="s">
        <v>26</v>
      </c>
      <c r="E1020" s="3" t="s">
        <v>27</v>
      </c>
      <c r="F1020" s="3" t="s">
        <v>28</v>
      </c>
      <c r="G1020" s="7">
        <f t="shared" si="62"/>
        <v>1522.1175984075392</v>
      </c>
    </row>
    <row r="1021" spans="8:8" ht="20.25" customHeight="1">
      <c r="A1021" s="3" t="s">
        <v>701</v>
      </c>
      <c r="B1021" s="3" t="s">
        <v>714</v>
      </c>
      <c r="C1021" s="6">
        <v>1449.63580800718</v>
      </c>
      <c r="D1021" s="3" t="s">
        <v>718</v>
      </c>
      <c r="E1021" s="3" t="s">
        <v>719</v>
      </c>
      <c r="F1021" s="3" t="s">
        <v>720</v>
      </c>
      <c r="G1021" s="7">
        <f t="shared" si="62"/>
        <v>1522.1175984075392</v>
      </c>
    </row>
    <row r="1022" spans="8:8" ht="20.25" customHeight="1">
      <c r="A1022" s="3" t="s">
        <v>701</v>
      </c>
      <c r="B1022" s="3" t="s">
        <v>714</v>
      </c>
      <c r="C1022" s="6">
        <v>1449.63580800718</v>
      </c>
      <c r="D1022" s="3" t="s">
        <v>721</v>
      </c>
      <c r="E1022" s="3" t="s">
        <v>722</v>
      </c>
      <c r="F1022" s="3" t="s">
        <v>723</v>
      </c>
      <c r="G1022" s="7">
        <f t="shared" si="62"/>
        <v>1522.1175984075392</v>
      </c>
    </row>
    <row r="1023" spans="8:8" ht="20.25" customHeight="1">
      <c r="A1023" s="3" t="s">
        <v>701</v>
      </c>
      <c r="B1023" s="3" t="s">
        <v>714</v>
      </c>
      <c r="C1023" s="6">
        <v>1449.63580800718</v>
      </c>
      <c r="D1023" s="3" t="s">
        <v>724</v>
      </c>
      <c r="E1023" s="3" t="s">
        <v>716</v>
      </c>
      <c r="F1023" s="3" t="s">
        <v>725</v>
      </c>
      <c r="G1023" s="7">
        <f t="shared" si="62"/>
        <v>1522.1175984075392</v>
      </c>
    </row>
    <row r="1024" spans="8:8" ht="20.25" customHeight="1">
      <c r="A1024" s="3" t="s">
        <v>701</v>
      </c>
      <c r="B1024" s="3" t="s">
        <v>714</v>
      </c>
      <c r="C1024" s="6">
        <v>1449.63580800718</v>
      </c>
      <c r="D1024" s="3" t="s">
        <v>12</v>
      </c>
      <c r="E1024" s="3" t="s">
        <v>29</v>
      </c>
      <c r="F1024" s="3" t="s">
        <v>30</v>
      </c>
      <c r="G1024" s="7">
        <f>C1024/10*1.05</f>
        <v>152.2117598407539</v>
      </c>
    </row>
    <row r="1025" spans="8:8" ht="20.25" customHeight="1">
      <c r="A1025" s="3" t="s">
        <v>701</v>
      </c>
      <c r="B1025" s="3" t="s">
        <v>714</v>
      </c>
      <c r="C1025" s="6">
        <v>1449.63580800718</v>
      </c>
      <c r="D1025" s="3" t="s">
        <v>726</v>
      </c>
      <c r="E1025" s="3" t="s">
        <v>727</v>
      </c>
      <c r="F1025" s="3" t="s">
        <v>728</v>
      </c>
      <c r="G1025" s="7">
        <f t="shared" si="63" ref="G1025:G1032">C1025*1.05</f>
        <v>1522.1175984075392</v>
      </c>
    </row>
    <row r="1026" spans="8:8" ht="20.25" customHeight="1">
      <c r="A1026" s="3" t="s">
        <v>701</v>
      </c>
      <c r="B1026" s="3" t="s">
        <v>719</v>
      </c>
      <c r="C1026" s="4">
        <v>31754.4322606054</v>
      </c>
      <c r="D1026" s="3" t="s">
        <v>715</v>
      </c>
      <c r="E1026" s="3" t="s">
        <v>716</v>
      </c>
      <c r="F1026" s="3" t="s">
        <v>717</v>
      </c>
      <c r="G1026" s="7">
        <f t="shared" si="63"/>
        <v>33342.153873635674</v>
      </c>
    </row>
    <row r="1027" spans="8:8" ht="20.25" customHeight="1">
      <c r="A1027" s="3" t="s">
        <v>701</v>
      </c>
      <c r="B1027" s="3" t="s">
        <v>719</v>
      </c>
      <c r="C1027" s="4">
        <v>31754.4322606054</v>
      </c>
      <c r="D1027" s="3" t="s">
        <v>23</v>
      </c>
      <c r="E1027" s="3" t="s">
        <v>24</v>
      </c>
      <c r="F1027" s="3" t="s">
        <v>25</v>
      </c>
      <c r="G1027" s="7">
        <f t="shared" si="63"/>
        <v>33342.153873635674</v>
      </c>
    </row>
    <row r="1028" spans="8:8" ht="20.25" customHeight="1">
      <c r="A1028" s="3" t="s">
        <v>701</v>
      </c>
      <c r="B1028" s="3" t="s">
        <v>719</v>
      </c>
      <c r="C1028" s="4">
        <v>31754.4322606054</v>
      </c>
      <c r="D1028" s="3" t="s">
        <v>26</v>
      </c>
      <c r="E1028" s="3" t="s">
        <v>27</v>
      </c>
      <c r="F1028" s="3" t="s">
        <v>28</v>
      </c>
      <c r="G1028" s="7">
        <f t="shared" si="63"/>
        <v>33342.153873635674</v>
      </c>
    </row>
    <row r="1029" spans="8:8" ht="20.25" customHeight="1">
      <c r="A1029" s="3" t="s">
        <v>701</v>
      </c>
      <c r="B1029" s="3" t="s">
        <v>719</v>
      </c>
      <c r="C1029" s="4">
        <v>31754.4322606054</v>
      </c>
      <c r="D1029" s="3" t="s">
        <v>704</v>
      </c>
      <c r="E1029" s="3" t="s">
        <v>182</v>
      </c>
      <c r="F1029" s="3" t="s">
        <v>705</v>
      </c>
      <c r="G1029" s="7">
        <f t="shared" si="63"/>
        <v>33342.153873635674</v>
      </c>
    </row>
    <row r="1030" spans="8:8" ht="20.25" customHeight="1">
      <c r="A1030" s="3" t="s">
        <v>701</v>
      </c>
      <c r="B1030" s="3" t="s">
        <v>719</v>
      </c>
      <c r="C1030" s="4">
        <v>31754.4322606054</v>
      </c>
      <c r="D1030" s="3" t="s">
        <v>729</v>
      </c>
      <c r="E1030" s="3" t="s">
        <v>719</v>
      </c>
      <c r="F1030" s="3" t="s">
        <v>730</v>
      </c>
      <c r="G1030" s="7">
        <f t="shared" si="63"/>
        <v>33342.153873635674</v>
      </c>
    </row>
    <row r="1031" spans="8:8" ht="20.25" customHeight="1">
      <c r="A1031" s="3" t="s">
        <v>701</v>
      </c>
      <c r="B1031" s="3" t="s">
        <v>719</v>
      </c>
      <c r="C1031" s="4">
        <v>31754.4322606054</v>
      </c>
      <c r="D1031" s="3" t="s">
        <v>708</v>
      </c>
      <c r="E1031" s="3" t="s">
        <v>186</v>
      </c>
      <c r="F1031" s="3" t="s">
        <v>709</v>
      </c>
      <c r="G1031" s="7">
        <f t="shared" si="63"/>
        <v>33342.153873635674</v>
      </c>
    </row>
    <row r="1032" spans="8:8" ht="20.25" customHeight="1">
      <c r="A1032" s="3" t="s">
        <v>701</v>
      </c>
      <c r="B1032" s="3" t="s">
        <v>719</v>
      </c>
      <c r="C1032" s="4">
        <v>31754.4322606054</v>
      </c>
      <c r="D1032" s="3" t="s">
        <v>724</v>
      </c>
      <c r="E1032" s="3" t="s">
        <v>716</v>
      </c>
      <c r="F1032" s="3" t="s">
        <v>725</v>
      </c>
      <c r="G1032" s="7">
        <f t="shared" si="63"/>
        <v>33342.153873635674</v>
      </c>
    </row>
    <row r="1033" spans="8:8" ht="20.25" customHeight="1">
      <c r="A1033" s="3" t="s">
        <v>701</v>
      </c>
      <c r="B1033" s="3" t="s">
        <v>719</v>
      </c>
      <c r="C1033" s="4">
        <v>31754.4322606054</v>
      </c>
      <c r="D1033" s="3" t="s">
        <v>12</v>
      </c>
      <c r="E1033" s="3" t="s">
        <v>13</v>
      </c>
      <c r="F1033" s="3" t="s">
        <v>14</v>
      </c>
      <c r="G1033" s="7">
        <f>C1033/48*1.05</f>
        <v>694.6282057007431</v>
      </c>
    </row>
    <row r="1034" spans="8:8" ht="20.25" customHeight="1">
      <c r="A1034" s="3" t="s">
        <v>731</v>
      </c>
      <c r="B1034" s="3" t="s">
        <v>141</v>
      </c>
      <c r="C1034" s="4">
        <v>14712.9354190889</v>
      </c>
      <c r="D1034" s="3" t="s">
        <v>23</v>
      </c>
      <c r="E1034" s="3" t="s">
        <v>24</v>
      </c>
      <c r="F1034" s="3" t="s">
        <v>25</v>
      </c>
      <c r="G1034" s="7">
        <f>C1034*1.05</f>
        <v>15448.582190043346</v>
      </c>
    </row>
    <row r="1035" spans="8:8" ht="20.25" customHeight="1">
      <c r="A1035" s="3" t="s">
        <v>731</v>
      </c>
      <c r="B1035" s="3" t="s">
        <v>141</v>
      </c>
      <c r="C1035" s="4">
        <v>14712.9354190889</v>
      </c>
      <c r="D1035" s="3" t="s">
        <v>69</v>
      </c>
      <c r="E1035" s="3" t="s">
        <v>70</v>
      </c>
      <c r="F1035" s="3" t="s">
        <v>71</v>
      </c>
      <c r="G1035" s="7">
        <f>C1035*1.05</f>
        <v>15448.582190043346</v>
      </c>
    </row>
    <row r="1036" spans="8:8" ht="20.25" customHeight="1">
      <c r="A1036" s="3" t="s">
        <v>731</v>
      </c>
      <c r="B1036" s="3" t="s">
        <v>141</v>
      </c>
      <c r="C1036" s="4">
        <v>14712.9354190889</v>
      </c>
      <c r="D1036" s="3" t="s">
        <v>26</v>
      </c>
      <c r="E1036" s="3" t="s">
        <v>27</v>
      </c>
      <c r="F1036" s="3" t="s">
        <v>28</v>
      </c>
      <c r="G1036" s="7">
        <f>C1036*1.05</f>
        <v>15448.582190043346</v>
      </c>
    </row>
    <row r="1037" spans="8:8" ht="20.25" customHeight="1">
      <c r="A1037" s="3" t="s">
        <v>731</v>
      </c>
      <c r="B1037" s="3" t="s">
        <v>141</v>
      </c>
      <c r="C1037" s="4">
        <v>14712.9354190889</v>
      </c>
      <c r="D1037" s="3" t="s">
        <v>732</v>
      </c>
      <c r="E1037" s="3" t="s">
        <v>141</v>
      </c>
      <c r="F1037" s="3" t="s">
        <v>733</v>
      </c>
      <c r="G1037" s="7">
        <f t="shared" si="64" ref="G1037:G1038">C1037*1.05</f>
        <v>15448.582190043346</v>
      </c>
    </row>
    <row r="1038" spans="8:8" ht="20.25" customHeight="1">
      <c r="A1038" s="3" t="s">
        <v>731</v>
      </c>
      <c r="B1038" s="3" t="s">
        <v>141</v>
      </c>
      <c r="C1038" s="4">
        <v>14712.9354190889</v>
      </c>
      <c r="D1038" s="3" t="s">
        <v>72</v>
      </c>
      <c r="E1038" s="3" t="s">
        <v>73</v>
      </c>
      <c r="F1038" s="3" t="s">
        <v>74</v>
      </c>
      <c r="G1038" s="7">
        <f t="shared" si="64"/>
        <v>15448.582190043346</v>
      </c>
    </row>
    <row r="1039" spans="8:8" ht="20.25" customHeight="1">
      <c r="A1039" s="3" t="s">
        <v>731</v>
      </c>
      <c r="B1039" s="3" t="s">
        <v>141</v>
      </c>
      <c r="C1039" s="4">
        <v>14712.9354190889</v>
      </c>
      <c r="D1039" s="3" t="s">
        <v>12</v>
      </c>
      <c r="E1039" s="3" t="s">
        <v>13</v>
      </c>
      <c r="F1039" s="3" t="s">
        <v>14</v>
      </c>
      <c r="G1039" s="7">
        <f>C1039/56*1.05</f>
        <v>275.8675391079169</v>
      </c>
    </row>
    <row r="1040" spans="8:8" ht="20.25" customHeight="1">
      <c r="A1040" s="3" t="s">
        <v>734</v>
      </c>
      <c r="B1040" s="3" t="s">
        <v>8</v>
      </c>
      <c r="C1040" s="4">
        <v>74.1326340808102</v>
      </c>
      <c r="D1040" s="3" t="s">
        <v>9</v>
      </c>
      <c r="E1040" s="3" t="s">
        <v>50</v>
      </c>
      <c r="F1040" s="3" t="s">
        <v>51</v>
      </c>
      <c r="G1040" s="7">
        <f>C1040*1.05</f>
        <v>77.83926578485072</v>
      </c>
    </row>
    <row r="1041" spans="8:8" ht="20.25" customHeight="1">
      <c r="A1041" s="3" t="s">
        <v>734</v>
      </c>
      <c r="B1041" s="3" t="s">
        <v>8</v>
      </c>
      <c r="C1041" s="4">
        <v>74.1326340808102</v>
      </c>
      <c r="D1041" s="3" t="s">
        <v>12</v>
      </c>
      <c r="E1041" s="3" t="s">
        <v>426</v>
      </c>
      <c r="F1041" s="3" t="s">
        <v>427</v>
      </c>
      <c r="G1041" s="7">
        <f>C1041/20*1.05</f>
        <v>3.8919632892425358</v>
      </c>
    </row>
    <row r="1042" spans="8:8" ht="20.25" customHeight="1">
      <c r="A1042" s="3" t="s">
        <v>735</v>
      </c>
      <c r="B1042" s="3" t="s">
        <v>8</v>
      </c>
      <c r="C1042" s="4">
        <v>483.461498056519</v>
      </c>
      <c r="D1042" s="3" t="s">
        <v>9</v>
      </c>
      <c r="E1042" s="3" t="s">
        <v>50</v>
      </c>
      <c r="F1042" s="3" t="s">
        <v>51</v>
      </c>
      <c r="G1042" s="7">
        <f>C1042*1.05</f>
        <v>507.634572959345</v>
      </c>
    </row>
    <row r="1043" spans="8:8" ht="20.25" customHeight="1">
      <c r="A1043" s="3" t="s">
        <v>735</v>
      </c>
      <c r="B1043" s="3" t="s">
        <v>8</v>
      </c>
      <c r="C1043" s="4">
        <v>483.461498056519</v>
      </c>
      <c r="D1043" s="3" t="s">
        <v>12</v>
      </c>
      <c r="E1043" s="3" t="s">
        <v>13</v>
      </c>
      <c r="F1043" s="3" t="s">
        <v>14</v>
      </c>
      <c r="G1043" s="7">
        <f>C1043/10*1.05</f>
        <v>50.7634572959345</v>
      </c>
    </row>
    <row r="1044" spans="8:8" ht="20.25" customHeight="1">
      <c r="A1044" s="3" t="s">
        <v>736</v>
      </c>
      <c r="B1044" s="3" t="s">
        <v>401</v>
      </c>
      <c r="C1044" s="4">
        <v>14.8741758241758</v>
      </c>
      <c r="D1044" s="3" t="s">
        <v>9</v>
      </c>
      <c r="E1044" s="3" t="s">
        <v>47</v>
      </c>
      <c r="F1044" s="3" t="s">
        <v>11</v>
      </c>
      <c r="G1044" s="7">
        <f>C1044*1.05</f>
        <v>15.617884615384591</v>
      </c>
    </row>
    <row r="1045" spans="8:8" ht="20.25" customHeight="1">
      <c r="A1045" s="3" t="s">
        <v>736</v>
      </c>
      <c r="B1045" s="3" t="s">
        <v>401</v>
      </c>
      <c r="C1045" s="4">
        <v>14.8741758241758</v>
      </c>
      <c r="D1045" s="3" t="s">
        <v>12</v>
      </c>
      <c r="E1045" s="3" t="s">
        <v>29</v>
      </c>
      <c r="F1045" s="3" t="s">
        <v>30</v>
      </c>
      <c r="G1045" s="7">
        <f>C1045/6*1.05</f>
        <v>2.6029807692307654</v>
      </c>
    </row>
    <row r="1046" spans="8:8" ht="20.25" customHeight="1">
      <c r="A1046" s="3" t="s">
        <v>737</v>
      </c>
      <c r="B1046" s="3" t="s">
        <v>401</v>
      </c>
      <c r="C1046" s="4">
        <v>14.8741758241758</v>
      </c>
      <c r="D1046" s="3" t="s">
        <v>9</v>
      </c>
      <c r="E1046" s="3" t="s">
        <v>50</v>
      </c>
      <c r="F1046" s="3" t="s">
        <v>51</v>
      </c>
      <c r="G1046" s="7">
        <f t="shared" si="65" ref="G1046:G1047">C1046*1.05</f>
        <v>15.617884615384591</v>
      </c>
    </row>
    <row r="1047" spans="8:8" ht="20.25" customHeight="1">
      <c r="A1047" s="3" t="s">
        <v>738</v>
      </c>
      <c r="B1047" s="3" t="s">
        <v>8</v>
      </c>
      <c r="C1047" s="4">
        <v>428.391597938144</v>
      </c>
      <c r="D1047" s="3" t="s">
        <v>9</v>
      </c>
      <c r="E1047" s="3" t="s">
        <v>50</v>
      </c>
      <c r="F1047" s="3" t="s">
        <v>51</v>
      </c>
      <c r="G1047" s="7">
        <f t="shared" si="65"/>
        <v>449.81117783505124</v>
      </c>
    </row>
    <row r="1048" spans="8:8" ht="20.25" customHeight="1">
      <c r="A1048" s="3" t="s">
        <v>738</v>
      </c>
      <c r="B1048" s="3" t="s">
        <v>8</v>
      </c>
      <c r="C1048" s="4">
        <v>428.391597938144</v>
      </c>
      <c r="D1048" s="3" t="s">
        <v>12</v>
      </c>
      <c r="E1048" s="3" t="s">
        <v>13</v>
      </c>
      <c r="F1048" s="3" t="s">
        <v>14</v>
      </c>
      <c r="G1048" s="7">
        <f>C1048/15*1.05</f>
        <v>29.987411855670082</v>
      </c>
    </row>
    <row r="1049" spans="8:8" ht="20.25" customHeight="1">
      <c r="A1049" s="3" t="s">
        <v>739</v>
      </c>
      <c r="B1049" s="3" t="s">
        <v>8</v>
      </c>
      <c r="C1049" s="4">
        <v>457.989367274251</v>
      </c>
      <c r="D1049" s="3" t="s">
        <v>9</v>
      </c>
      <c r="E1049" s="3" t="s">
        <v>47</v>
      </c>
      <c r="F1049" s="3" t="s">
        <v>48</v>
      </c>
      <c r="G1049" s="7">
        <f>C1049*1.05</f>
        <v>480.88883563796355</v>
      </c>
    </row>
    <row r="1050" spans="8:8" ht="20.25" customHeight="1">
      <c r="A1050" s="3" t="s">
        <v>739</v>
      </c>
      <c r="B1050" s="3" t="s">
        <v>8</v>
      </c>
      <c r="C1050" s="4">
        <v>457.989367274251</v>
      </c>
      <c r="D1050" s="3" t="s">
        <v>12</v>
      </c>
      <c r="E1050" s="3" t="s">
        <v>29</v>
      </c>
      <c r="F1050" s="3" t="s">
        <v>30</v>
      </c>
      <c r="G1050" s="7">
        <f>C1050/6*1.05</f>
        <v>80.14813927299393</v>
      </c>
    </row>
    <row r="1051" spans="8:8" ht="20.25" customHeight="1">
      <c r="A1051" s="3" t="s">
        <v>740</v>
      </c>
      <c r="B1051" s="3" t="s">
        <v>8</v>
      </c>
      <c r="C1051" s="4">
        <v>57.2083685545224</v>
      </c>
      <c r="D1051" s="3" t="s">
        <v>9</v>
      </c>
      <c r="E1051" s="3" t="s">
        <v>47</v>
      </c>
      <c r="F1051" s="3" t="s">
        <v>11</v>
      </c>
      <c r="G1051" s="7">
        <f>C1051*1.05</f>
        <v>60.068786982248525</v>
      </c>
    </row>
    <row r="1052" spans="8:8" ht="20.25" customHeight="1">
      <c r="A1052" s="3" t="s">
        <v>740</v>
      </c>
      <c r="B1052" s="3" t="s">
        <v>8</v>
      </c>
      <c r="C1052" s="4">
        <v>57.2083685545224</v>
      </c>
      <c r="D1052" s="3" t="s">
        <v>12</v>
      </c>
      <c r="E1052" s="3" t="s">
        <v>29</v>
      </c>
      <c r="F1052" s="3" t="s">
        <v>30</v>
      </c>
      <c r="G1052" s="7">
        <f>C1052/10*1.05</f>
        <v>6.0068786982248525</v>
      </c>
    </row>
    <row r="1053" spans="8:8" ht="20.25" customHeight="1">
      <c r="A1053" s="3" t="s">
        <v>741</v>
      </c>
      <c r="B1053" s="3" t="s">
        <v>8</v>
      </c>
      <c r="C1053" s="4">
        <v>574.025759109312</v>
      </c>
      <c r="D1053" s="3" t="s">
        <v>9</v>
      </c>
      <c r="E1053" s="3" t="s">
        <v>151</v>
      </c>
      <c r="F1053" s="3" t="s">
        <v>152</v>
      </c>
      <c r="G1053" s="7">
        <f>C1053*1.05</f>
        <v>602.7270470647777</v>
      </c>
    </row>
    <row r="1054" spans="8:8" ht="20.25" customHeight="1">
      <c r="A1054" s="3" t="s">
        <v>741</v>
      </c>
      <c r="B1054" s="3" t="s">
        <v>8</v>
      </c>
      <c r="C1054" s="4">
        <v>574.025759109312</v>
      </c>
      <c r="D1054" s="3" t="s">
        <v>12</v>
      </c>
      <c r="E1054" s="3" t="s">
        <v>38</v>
      </c>
      <c r="F1054" s="3" t="s">
        <v>39</v>
      </c>
      <c r="G1054" s="7">
        <f>C1054/15*1.05</f>
        <v>40.18180313765184</v>
      </c>
    </row>
    <row r="1055" spans="8:8" ht="20.25" customHeight="1">
      <c r="A1055" s="3" t="s">
        <v>741</v>
      </c>
      <c r="B1055" s="3" t="s">
        <v>8</v>
      </c>
      <c r="C1055" s="4">
        <v>574.025759109312</v>
      </c>
      <c r="D1055" s="3" t="s">
        <v>76</v>
      </c>
      <c r="E1055" s="3" t="s">
        <v>77</v>
      </c>
      <c r="F1055" s="3" t="s">
        <v>78</v>
      </c>
      <c r="G1055" s="7">
        <f>C1055*1.05</f>
        <v>602.7270470647777</v>
      </c>
    </row>
    <row r="1056" spans="8:8" ht="20.25" customHeight="1">
      <c r="A1056" s="3" t="s">
        <v>742</v>
      </c>
      <c r="B1056" s="3" t="s">
        <v>8</v>
      </c>
      <c r="C1056" s="4">
        <v>91.1085658451851</v>
      </c>
      <c r="D1056" s="3" t="s">
        <v>9</v>
      </c>
      <c r="E1056" s="3" t="s">
        <v>50</v>
      </c>
      <c r="F1056" s="3" t="s">
        <v>51</v>
      </c>
      <c r="G1056" s="7">
        <f>C1056*1.05</f>
        <v>95.66399413744436</v>
      </c>
    </row>
    <row r="1057" spans="8:8" ht="20.25" customHeight="1">
      <c r="A1057" s="3" t="s">
        <v>742</v>
      </c>
      <c r="B1057" s="3" t="s">
        <v>8</v>
      </c>
      <c r="C1057" s="4">
        <v>91.1085658451851</v>
      </c>
      <c r="D1057" s="3" t="s">
        <v>12</v>
      </c>
      <c r="E1057" s="3" t="s">
        <v>13</v>
      </c>
      <c r="F1057" s="3" t="s">
        <v>14</v>
      </c>
      <c r="G1057" s="7">
        <f>C1057/15*1.05</f>
        <v>6.3775996091629565</v>
      </c>
    </row>
    <row r="1058" spans="8:8" ht="20.25" customHeight="1">
      <c r="A1058" s="3" t="s">
        <v>742</v>
      </c>
      <c r="B1058" s="3" t="s">
        <v>8</v>
      </c>
      <c r="C1058" s="4">
        <v>91.1085658451851</v>
      </c>
      <c r="D1058" s="3" t="s">
        <v>76</v>
      </c>
      <c r="E1058" s="3" t="s">
        <v>116</v>
      </c>
      <c r="F1058" s="3" t="s">
        <v>117</v>
      </c>
      <c r="G1058" s="7">
        <f>C1058*1.05</f>
        <v>95.66399413744436</v>
      </c>
    </row>
    <row r="1059" spans="8:8" ht="20.25" customHeight="1">
      <c r="A1059" s="3" t="s">
        <v>743</v>
      </c>
      <c r="B1059" s="3" t="s">
        <v>66</v>
      </c>
      <c r="C1059" s="4">
        <v>26580.1552888612</v>
      </c>
      <c r="D1059" s="3" t="s">
        <v>23</v>
      </c>
      <c r="E1059" s="3" t="s">
        <v>24</v>
      </c>
      <c r="F1059" s="3" t="s">
        <v>25</v>
      </c>
      <c r="G1059" s="7">
        <f>C1059*1.05</f>
        <v>27909.16305330426</v>
      </c>
    </row>
    <row r="1060" spans="8:8" ht="20.25" customHeight="1">
      <c r="A1060" s="3" t="s">
        <v>743</v>
      </c>
      <c r="B1060" s="3" t="s">
        <v>66</v>
      </c>
      <c r="C1060" s="4">
        <v>26580.1552888612</v>
      </c>
      <c r="D1060" s="3" t="s">
        <v>69</v>
      </c>
      <c r="E1060" s="3" t="s">
        <v>70</v>
      </c>
      <c r="F1060" s="3" t="s">
        <v>71</v>
      </c>
      <c r="G1060" s="7">
        <f>C1060*1.05</f>
        <v>27909.16305330426</v>
      </c>
    </row>
    <row r="1061" spans="8:8" ht="20.25" customHeight="1">
      <c r="A1061" s="3" t="s">
        <v>743</v>
      </c>
      <c r="B1061" s="3" t="s">
        <v>66</v>
      </c>
      <c r="C1061" s="4">
        <v>26580.1552888612</v>
      </c>
      <c r="D1061" s="3" t="s">
        <v>26</v>
      </c>
      <c r="E1061" s="3" t="s">
        <v>27</v>
      </c>
      <c r="F1061" s="3" t="s">
        <v>28</v>
      </c>
      <c r="G1061" s="7">
        <f>C1061*1.05</f>
        <v>27909.16305330426</v>
      </c>
    </row>
    <row r="1062" spans="8:8" ht="20.25" customHeight="1">
      <c r="A1062" s="3" t="s">
        <v>743</v>
      </c>
      <c r="B1062" s="3" t="s">
        <v>66</v>
      </c>
      <c r="C1062" s="4">
        <v>26580.1552888612</v>
      </c>
      <c r="D1062" s="3" t="s">
        <v>744</v>
      </c>
      <c r="E1062" s="3" t="s">
        <v>66</v>
      </c>
      <c r="F1062" s="3" t="s">
        <v>745</v>
      </c>
      <c r="G1062" s="7">
        <f t="shared" si="66" ref="G1062:G1063">C1062*1.05</f>
        <v>27909.16305330426</v>
      </c>
    </row>
    <row r="1063" spans="8:8" ht="20.25" customHeight="1">
      <c r="A1063" s="3" t="s">
        <v>743</v>
      </c>
      <c r="B1063" s="3" t="s">
        <v>66</v>
      </c>
      <c r="C1063" s="4">
        <v>26580.1552888612</v>
      </c>
      <c r="D1063" s="3" t="s">
        <v>72</v>
      </c>
      <c r="E1063" s="3" t="s">
        <v>222</v>
      </c>
      <c r="F1063" s="3" t="s">
        <v>223</v>
      </c>
      <c r="G1063" s="7">
        <f t="shared" si="66"/>
        <v>27909.16305330426</v>
      </c>
    </row>
    <row r="1064" spans="8:8" ht="20.25" customHeight="1">
      <c r="A1064" s="3" t="s">
        <v>743</v>
      </c>
      <c r="B1064" s="3" t="s">
        <v>66</v>
      </c>
      <c r="C1064" s="4">
        <v>26580.1552888612</v>
      </c>
      <c r="D1064" s="3" t="s">
        <v>12</v>
      </c>
      <c r="E1064" s="3" t="s">
        <v>208</v>
      </c>
      <c r="F1064" s="3" t="s">
        <v>209</v>
      </c>
      <c r="G1064" s="7">
        <f>C1064/56*1.05</f>
        <v>498.3779116661475</v>
      </c>
    </row>
    <row r="1065" spans="8:8" ht="20.25" customHeight="1">
      <c r="A1065" s="3" t="s">
        <v>743</v>
      </c>
      <c r="B1065" s="3" t="s">
        <v>8</v>
      </c>
      <c r="C1065" s="4">
        <v>681.119589977221</v>
      </c>
      <c r="D1065" s="3" t="s">
        <v>9</v>
      </c>
      <c r="E1065" s="3" t="s">
        <v>50</v>
      </c>
      <c r="F1065" s="3" t="s">
        <v>51</v>
      </c>
      <c r="G1065" s="7">
        <f>C1065*1.05</f>
        <v>715.1755694760822</v>
      </c>
    </row>
    <row r="1066" spans="8:8" ht="20.25" customHeight="1">
      <c r="A1066" s="3" t="s">
        <v>743</v>
      </c>
      <c r="B1066" s="3" t="s">
        <v>8</v>
      </c>
      <c r="C1066" s="4">
        <v>681.119589977221</v>
      </c>
      <c r="D1066" s="3" t="s">
        <v>12</v>
      </c>
      <c r="E1066" s="3" t="s">
        <v>208</v>
      </c>
      <c r="F1066" s="3" t="s">
        <v>209</v>
      </c>
      <c r="G1066" s="7">
        <f>C1066/15*1.05</f>
        <v>47.67837129840548</v>
      </c>
    </row>
    <row r="1067" spans="8:8" ht="20.25" customHeight="1">
      <c r="A1067" s="3" t="s">
        <v>746</v>
      </c>
      <c r="B1067" s="3" t="s">
        <v>66</v>
      </c>
      <c r="C1067" s="4">
        <v>4782.63068731849</v>
      </c>
      <c r="D1067" s="3" t="s">
        <v>23</v>
      </c>
      <c r="E1067" s="3" t="s">
        <v>24</v>
      </c>
      <c r="F1067" s="3" t="s">
        <v>25</v>
      </c>
      <c r="G1067" s="7">
        <f>C1067*1.05</f>
        <v>5021.762221684415</v>
      </c>
    </row>
    <row r="1068" spans="8:8" ht="20.25" customHeight="1">
      <c r="A1068" s="3" t="s">
        <v>747</v>
      </c>
      <c r="B1068" s="3" t="s">
        <v>181</v>
      </c>
      <c r="C1068" s="4">
        <v>4782.63068731849</v>
      </c>
      <c r="D1068" s="3" t="s">
        <v>23</v>
      </c>
      <c r="E1068" s="3" t="s">
        <v>24</v>
      </c>
      <c r="F1068" s="3" t="s">
        <v>25</v>
      </c>
      <c r="G1068" s="7">
        <f>C1068*2*1.05</f>
        <v>10043.52444336883</v>
      </c>
    </row>
    <row r="1069" spans="8:8" ht="20.25" customHeight="1">
      <c r="A1069" s="3" t="s">
        <v>747</v>
      </c>
      <c r="B1069" s="3" t="s">
        <v>181</v>
      </c>
      <c r="C1069" s="4">
        <v>4782.63068731849</v>
      </c>
      <c r="D1069" s="3" t="s">
        <v>748</v>
      </c>
      <c r="E1069" s="3" t="s">
        <v>70</v>
      </c>
      <c r="F1069" s="3" t="s">
        <v>749</v>
      </c>
      <c r="G1069" s="7">
        <f>C1069*20*0.84/1000</f>
        <v>80.34819554695063</v>
      </c>
    </row>
    <row r="1070" spans="8:8" ht="20.25" customHeight="1">
      <c r="A1070" s="3" t="s">
        <v>747</v>
      </c>
      <c r="B1070" s="3" t="s">
        <v>181</v>
      </c>
      <c r="C1070" s="4">
        <v>4782.63068731849</v>
      </c>
      <c r="D1070" s="3" t="s">
        <v>750</v>
      </c>
      <c r="E1070" s="3" t="s">
        <v>182</v>
      </c>
      <c r="F1070" s="3" t="s">
        <v>751</v>
      </c>
      <c r="G1070" s="7">
        <f>C1070*1.05</f>
        <v>5021.762221684415</v>
      </c>
    </row>
    <row r="1071" spans="8:8" ht="20.25" customHeight="1">
      <c r="A1071" s="3" t="s">
        <v>747</v>
      </c>
      <c r="B1071" s="3" t="s">
        <v>181</v>
      </c>
      <c r="C1071" s="4">
        <v>4782.63068731849</v>
      </c>
      <c r="D1071" s="3" t="s">
        <v>752</v>
      </c>
      <c r="E1071" s="3" t="s">
        <v>70</v>
      </c>
      <c r="F1071" s="3" t="s">
        <v>753</v>
      </c>
      <c r="G1071" s="7">
        <f>C1071*20*0.84/1000</f>
        <v>80.34819554695063</v>
      </c>
    </row>
    <row r="1072" spans="8:8" ht="20.25" customHeight="1">
      <c r="A1072" s="3" t="s">
        <v>747</v>
      </c>
      <c r="B1072" s="3" t="s">
        <v>181</v>
      </c>
      <c r="C1072" s="4">
        <v>4782.63068731849</v>
      </c>
      <c r="D1072" s="3" t="s">
        <v>754</v>
      </c>
      <c r="E1072" s="3" t="s">
        <v>186</v>
      </c>
      <c r="F1072" s="3" t="s">
        <v>755</v>
      </c>
      <c r="G1072" s="7">
        <f>C1072*1.05</f>
        <v>5021.762221684415</v>
      </c>
    </row>
    <row r="1073" spans="8:8" ht="20.25" customHeight="1">
      <c r="A1073" s="3" t="s">
        <v>747</v>
      </c>
      <c r="B1073" s="3" t="s">
        <v>181</v>
      </c>
      <c r="C1073" s="4">
        <v>4782.63068731849</v>
      </c>
      <c r="D1073" s="3" t="s">
        <v>12</v>
      </c>
      <c r="E1073" s="3" t="s">
        <v>138</v>
      </c>
      <c r="F1073" s="3" t="s">
        <v>139</v>
      </c>
      <c r="G1073" s="7">
        <f>C1073/70*1.05</f>
        <v>71.73946030977737</v>
      </c>
    </row>
    <row r="1074" spans="8:8" ht="20.25" customHeight="1">
      <c r="A1074" s="3" t="s">
        <v>756</v>
      </c>
      <c r="B1074" s="3" t="s">
        <v>8</v>
      </c>
      <c r="C1074" s="4">
        <v>43.7722199040267</v>
      </c>
      <c r="D1074" s="3" t="s">
        <v>9</v>
      </c>
      <c r="E1074" s="3" t="s">
        <v>47</v>
      </c>
      <c r="F1074" s="3" t="s">
        <v>48</v>
      </c>
      <c r="G1074" s="7">
        <f>C1074*1.05</f>
        <v>45.960830899228036</v>
      </c>
    </row>
    <row r="1075" spans="8:8" ht="20.25" customHeight="1">
      <c r="A1075" s="3" t="s">
        <v>756</v>
      </c>
      <c r="B1075" s="3" t="s">
        <v>8</v>
      </c>
      <c r="C1075" s="4">
        <v>43.7722199040267</v>
      </c>
      <c r="D1075" s="3" t="s">
        <v>12</v>
      </c>
      <c r="E1075" s="3" t="s">
        <v>29</v>
      </c>
      <c r="F1075" s="3" t="s">
        <v>30</v>
      </c>
      <c r="G1075" s="7">
        <f>C1075/10*1.05</f>
        <v>4.596083089922804</v>
      </c>
    </row>
    <row r="1076" spans="8:8" ht="20.25" customHeight="1">
      <c r="A1076" s="3" t="s">
        <v>757</v>
      </c>
      <c r="B1076" s="3" t="s">
        <v>8</v>
      </c>
      <c r="C1076" s="4">
        <v>85.1904147750722</v>
      </c>
      <c r="D1076" s="3" t="s">
        <v>9</v>
      </c>
      <c r="E1076" s="3" t="s">
        <v>50</v>
      </c>
      <c r="F1076" s="3" t="s">
        <v>51</v>
      </c>
      <c r="G1076" s="7">
        <f>C1076*1.05</f>
        <v>89.4499355138258</v>
      </c>
    </row>
    <row r="1077" spans="8:8" ht="20.25" customHeight="1">
      <c r="A1077" s="3" t="s">
        <v>757</v>
      </c>
      <c r="B1077" s="3" t="s">
        <v>8</v>
      </c>
      <c r="C1077" s="4">
        <v>85.1904147750722</v>
      </c>
      <c r="D1077" s="3" t="s">
        <v>12</v>
      </c>
      <c r="E1077" s="3" t="s">
        <v>13</v>
      </c>
      <c r="F1077" s="3" t="s">
        <v>14</v>
      </c>
      <c r="G1077" s="7">
        <f>C1077/10*1.05</f>
        <v>8.94499355138258</v>
      </c>
    </row>
    <row r="1078" spans="8:8" ht="20.25" customHeight="1">
      <c r="A1078" s="3" t="s">
        <v>758</v>
      </c>
      <c r="B1078" s="3" t="s">
        <v>8</v>
      </c>
      <c r="C1078" s="4">
        <v>119.647754137116</v>
      </c>
      <c r="D1078" s="3" t="s">
        <v>9</v>
      </c>
      <c r="E1078" s="3" t="s">
        <v>47</v>
      </c>
      <c r="F1078" s="3" t="s">
        <v>48</v>
      </c>
      <c r="G1078" s="7">
        <f>C1078*1.05</f>
        <v>125.6301418439718</v>
      </c>
    </row>
    <row r="1079" spans="8:8" ht="20.25" customHeight="1">
      <c r="A1079" s="3" t="s">
        <v>758</v>
      </c>
      <c r="B1079" s="3" t="s">
        <v>8</v>
      </c>
      <c r="C1079" s="4">
        <v>119.647754137116</v>
      </c>
      <c r="D1079" s="3" t="s">
        <v>12</v>
      </c>
      <c r="E1079" s="3" t="s">
        <v>29</v>
      </c>
      <c r="F1079" s="3" t="s">
        <v>30</v>
      </c>
      <c r="G1079" s="7">
        <f>C1079/5*1.05</f>
        <v>25.12602836879436</v>
      </c>
    </row>
    <row r="1080" spans="8:8" ht="20.25" customHeight="1">
      <c r="A1080" s="3" t="s">
        <v>759</v>
      </c>
      <c r="B1080" s="3" t="s">
        <v>8</v>
      </c>
      <c r="C1080" s="4">
        <v>86.0580693016849</v>
      </c>
      <c r="D1080" s="3" t="s">
        <v>9</v>
      </c>
      <c r="E1080" s="3" t="s">
        <v>47</v>
      </c>
      <c r="F1080" s="3" t="s">
        <v>48</v>
      </c>
      <c r="G1080" s="7">
        <f>C1080*1.05</f>
        <v>90.36097276676914</v>
      </c>
    </row>
    <row r="1081" spans="8:8" ht="20.25" customHeight="1">
      <c r="A1081" s="3" t="s">
        <v>759</v>
      </c>
      <c r="B1081" s="3" t="s">
        <v>8</v>
      </c>
      <c r="C1081" s="4">
        <v>86.0580693016849</v>
      </c>
      <c r="D1081" s="3" t="s">
        <v>12</v>
      </c>
      <c r="E1081" s="3" t="s">
        <v>29</v>
      </c>
      <c r="F1081" s="3" t="s">
        <v>30</v>
      </c>
      <c r="G1081" s="7">
        <f>C1081/7*1.05</f>
        <v>12.908710395252735</v>
      </c>
    </row>
    <row r="1082" spans="8:8" ht="20.25" customHeight="1">
      <c r="A1082" s="3" t="s">
        <v>760</v>
      </c>
      <c r="B1082" s="3" t="s">
        <v>8</v>
      </c>
      <c r="C1082" s="4">
        <v>574.587470449173</v>
      </c>
      <c r="D1082" s="3" t="s">
        <v>9</v>
      </c>
      <c r="E1082" s="3" t="s">
        <v>47</v>
      </c>
      <c r="F1082" s="3" t="s">
        <v>48</v>
      </c>
      <c r="G1082" s="7">
        <f>C1082*1.05</f>
        <v>603.3168439716317</v>
      </c>
    </row>
    <row r="1083" spans="8:8" ht="20.25" customHeight="1">
      <c r="A1083" s="3" t="s">
        <v>760</v>
      </c>
      <c r="B1083" s="3" t="s">
        <v>8</v>
      </c>
      <c r="C1083" s="4">
        <v>574.587470449173</v>
      </c>
      <c r="D1083" s="3" t="s">
        <v>12</v>
      </c>
      <c r="E1083" s="3" t="s">
        <v>29</v>
      </c>
      <c r="F1083" s="3" t="s">
        <v>30</v>
      </c>
      <c r="G1083" s="7">
        <f>C1083/10*1.05</f>
        <v>60.33168439716317</v>
      </c>
    </row>
    <row r="1084" spans="8:8" ht="20.25" customHeight="1">
      <c r="A1084" s="3" t="s">
        <v>761</v>
      </c>
      <c r="B1084" s="3" t="s">
        <v>8</v>
      </c>
      <c r="C1084" s="4">
        <v>129.671524663677</v>
      </c>
      <c r="D1084" s="3" t="s">
        <v>9</v>
      </c>
      <c r="E1084" s="3" t="s">
        <v>47</v>
      </c>
      <c r="F1084" s="3" t="s">
        <v>48</v>
      </c>
      <c r="G1084" s="7">
        <f>C1084*1.05</f>
        <v>136.15510089686086</v>
      </c>
    </row>
    <row r="1085" spans="8:8" ht="20.25" customHeight="1">
      <c r="A1085" s="3" t="s">
        <v>761</v>
      </c>
      <c r="B1085" s="3" t="s">
        <v>8</v>
      </c>
      <c r="C1085" s="4">
        <v>129.671524663677</v>
      </c>
      <c r="D1085" s="3" t="s">
        <v>12</v>
      </c>
      <c r="E1085" s="3" t="s">
        <v>29</v>
      </c>
      <c r="F1085" s="3" t="s">
        <v>30</v>
      </c>
      <c r="G1085" s="7">
        <f>C1085/8*1.05</f>
        <v>17.019387612107607</v>
      </c>
    </row>
    <row r="1086" spans="8:8" ht="20.25" customHeight="1">
      <c r="A1086" s="3" t="s">
        <v>762</v>
      </c>
      <c r="B1086" s="3" t="s">
        <v>8</v>
      </c>
      <c r="C1086" s="4">
        <v>149.407789232532</v>
      </c>
      <c r="D1086" s="3" t="s">
        <v>9</v>
      </c>
      <c r="E1086" s="3" t="s">
        <v>50</v>
      </c>
      <c r="F1086" s="3" t="s">
        <v>51</v>
      </c>
      <c r="G1086" s="7">
        <f>C1086*1.05</f>
        <v>156.8781786941586</v>
      </c>
    </row>
    <row r="1087" spans="8:8" ht="20.25" customHeight="1">
      <c r="A1087" s="3" t="s">
        <v>762</v>
      </c>
      <c r="B1087" s="3" t="s">
        <v>8</v>
      </c>
      <c r="C1087" s="4">
        <v>149.407789232532</v>
      </c>
      <c r="D1087" s="3" t="s">
        <v>12</v>
      </c>
      <c r="E1087" s="3" t="s">
        <v>29</v>
      </c>
      <c r="F1087" s="3" t="s">
        <v>30</v>
      </c>
      <c r="G1087" s="7">
        <f>C1087/15*1.05</f>
        <v>10.458545246277241</v>
      </c>
    </row>
    <row r="1088" spans="8:8" ht="20.25" customHeight="1">
      <c r="A1088" s="3" t="s">
        <v>763</v>
      </c>
      <c r="B1088" s="3" t="s">
        <v>8</v>
      </c>
      <c r="C1088" s="4">
        <v>142.302721088435</v>
      </c>
      <c r="D1088" s="3" t="s">
        <v>9</v>
      </c>
      <c r="E1088" s="3" t="s">
        <v>50</v>
      </c>
      <c r="F1088" s="3" t="s">
        <v>51</v>
      </c>
      <c r="G1088" s="7">
        <f>C1088*1.05</f>
        <v>149.41785714285675</v>
      </c>
    </row>
    <row r="1089" spans="8:8" ht="20.25" customHeight="1">
      <c r="A1089" s="3" t="s">
        <v>763</v>
      </c>
      <c r="B1089" s="3" t="s">
        <v>8</v>
      </c>
      <c r="C1089" s="4">
        <v>142.302721088435</v>
      </c>
      <c r="D1089" s="3" t="s">
        <v>12</v>
      </c>
      <c r="E1089" s="3" t="s">
        <v>13</v>
      </c>
      <c r="F1089" s="3" t="s">
        <v>14</v>
      </c>
      <c r="G1089" s="7">
        <f>C1089/12*1.05</f>
        <v>12.451488095238062</v>
      </c>
    </row>
    <row r="1090" spans="8:8" ht="20.25" customHeight="1">
      <c r="A1090" s="3" t="s">
        <v>764</v>
      </c>
      <c r="B1090" s="3" t="s">
        <v>8</v>
      </c>
      <c r="C1090" s="4">
        <v>2317.76111111111</v>
      </c>
      <c r="D1090" s="3" t="s">
        <v>9</v>
      </c>
      <c r="E1090" s="3" t="s">
        <v>50</v>
      </c>
      <c r="F1090" s="3" t="s">
        <v>51</v>
      </c>
      <c r="G1090" s="7">
        <f>C1090*1.05</f>
        <v>2433.6491666666657</v>
      </c>
    </row>
    <row r="1091" spans="8:8" ht="20.25" customHeight="1">
      <c r="A1091" s="3" t="s">
        <v>764</v>
      </c>
      <c r="B1091" s="3" t="s">
        <v>8</v>
      </c>
      <c r="C1091" s="4">
        <v>2317.76111111111</v>
      </c>
      <c r="D1091" s="3" t="s">
        <v>12</v>
      </c>
      <c r="E1091" s="3" t="s">
        <v>13</v>
      </c>
      <c r="F1091" s="3" t="s">
        <v>14</v>
      </c>
      <c r="G1091" s="7">
        <f>C1091/15*1.05</f>
        <v>162.24327777777773</v>
      </c>
    </row>
    <row r="1092" spans="8:8" ht="20.25" customHeight="1">
      <c r="A1092" s="3" t="s">
        <v>764</v>
      </c>
      <c r="B1092" s="3" t="s">
        <v>8</v>
      </c>
      <c r="C1092" s="4">
        <v>2317.76111111111</v>
      </c>
      <c r="D1092" s="3" t="s">
        <v>76</v>
      </c>
      <c r="E1092" s="3" t="s">
        <v>116</v>
      </c>
      <c r="F1092" s="3" t="s">
        <v>117</v>
      </c>
      <c r="G1092" s="7">
        <f>C1092*1.05</f>
        <v>2433.6491666666657</v>
      </c>
    </row>
    <row r="1093" spans="8:8" ht="20.25" customHeight="1">
      <c r="A1093" s="3" t="s">
        <v>765</v>
      </c>
      <c r="B1093" s="3" t="s">
        <v>8</v>
      </c>
      <c r="C1093" s="4">
        <v>27.6545101644703</v>
      </c>
      <c r="D1093" s="3" t="s">
        <v>9</v>
      </c>
      <c r="E1093" s="3" t="s">
        <v>151</v>
      </c>
      <c r="F1093" s="3" t="s">
        <v>152</v>
      </c>
      <c r="G1093" s="7">
        <f>C1093*1.05</f>
        <v>29.037235672693814</v>
      </c>
    </row>
    <row r="1094" spans="8:8" ht="20.25" customHeight="1">
      <c r="A1094" s="3" t="s">
        <v>765</v>
      </c>
      <c r="B1094" s="3" t="s">
        <v>8</v>
      </c>
      <c r="C1094" s="4">
        <v>27.6545101644703</v>
      </c>
      <c r="D1094" s="3" t="s">
        <v>12</v>
      </c>
      <c r="E1094" s="3" t="s">
        <v>208</v>
      </c>
      <c r="F1094" s="3" t="s">
        <v>209</v>
      </c>
      <c r="G1094" s="7">
        <f>C1094/20*1.05</f>
        <v>1.4518617836346908</v>
      </c>
    </row>
    <row r="1095" spans="8:8" ht="20.25" customHeight="1">
      <c r="A1095" s="3" t="s">
        <v>765</v>
      </c>
      <c r="B1095" s="3" t="s">
        <v>8</v>
      </c>
      <c r="C1095" s="4">
        <v>27.6545101644703</v>
      </c>
      <c r="D1095" s="3" t="s">
        <v>76</v>
      </c>
      <c r="E1095" s="3" t="s">
        <v>77</v>
      </c>
      <c r="F1095" s="3" t="s">
        <v>78</v>
      </c>
      <c r="G1095" s="7">
        <f>C1095*1.05</f>
        <v>29.037235672693814</v>
      </c>
    </row>
    <row r="1096" spans="8:8" ht="20.25" customHeight="1">
      <c r="A1096" s="3" t="s">
        <v>766</v>
      </c>
      <c r="B1096" s="3" t="s">
        <v>401</v>
      </c>
      <c r="C1096" s="4">
        <v>48.5348027842227</v>
      </c>
      <c r="D1096" s="3" t="s">
        <v>9</v>
      </c>
      <c r="E1096" s="3" t="s">
        <v>47</v>
      </c>
      <c r="F1096" s="3" t="s">
        <v>48</v>
      </c>
      <c r="G1096" s="7">
        <f>C1096*1.05</f>
        <v>50.96154292343383</v>
      </c>
    </row>
    <row r="1097" spans="8:8" ht="20.25" customHeight="1">
      <c r="A1097" s="3" t="s">
        <v>766</v>
      </c>
      <c r="B1097" s="3" t="s">
        <v>401</v>
      </c>
      <c r="C1097" s="4">
        <v>48.5348027842227</v>
      </c>
      <c r="D1097" s="3" t="s">
        <v>12</v>
      </c>
      <c r="E1097" s="3" t="s">
        <v>29</v>
      </c>
      <c r="F1097" s="3" t="s">
        <v>30</v>
      </c>
      <c r="G1097" s="7">
        <f>C1097/6*1.05</f>
        <v>8.493590487238972</v>
      </c>
    </row>
    <row r="1098" spans="8:8" ht="20.25" customHeight="1">
      <c r="A1098" s="3" t="s">
        <v>767</v>
      </c>
      <c r="B1098" s="3" t="s">
        <v>768</v>
      </c>
      <c r="C1098" s="4">
        <v>9761.6977875653</v>
      </c>
      <c r="D1098" s="3" t="s">
        <v>23</v>
      </c>
      <c r="E1098" s="3" t="s">
        <v>24</v>
      </c>
      <c r="F1098" s="3" t="s">
        <v>25</v>
      </c>
      <c r="G1098" s="7">
        <f>C1098*1.05</f>
        <v>10249.782676943565</v>
      </c>
    </row>
    <row r="1099" spans="8:8" ht="20.25" customHeight="1">
      <c r="A1099" s="3" t="s">
        <v>767</v>
      </c>
      <c r="B1099" s="3" t="s">
        <v>768</v>
      </c>
      <c r="C1099" s="4">
        <v>9761.6977875653</v>
      </c>
      <c r="D1099" s="3" t="s">
        <v>26</v>
      </c>
      <c r="E1099" s="3" t="s">
        <v>27</v>
      </c>
      <c r="F1099" s="3" t="s">
        <v>28</v>
      </c>
      <c r="G1099" s="7">
        <f>C1099*1.05</f>
        <v>10249.782676943565</v>
      </c>
    </row>
    <row r="1100" spans="8:8" ht="20.25" customHeight="1">
      <c r="A1100" s="3" t="s">
        <v>767</v>
      </c>
      <c r="B1100" s="3" t="s">
        <v>768</v>
      </c>
      <c r="C1100" s="4">
        <v>9761.6977875653</v>
      </c>
      <c r="D1100" s="3" t="s">
        <v>358</v>
      </c>
      <c r="E1100" s="3" t="s">
        <v>359</v>
      </c>
      <c r="F1100" s="3" t="s">
        <v>360</v>
      </c>
      <c r="G1100" s="7">
        <f>C1100*1.01</f>
        <v>9859.314765440953</v>
      </c>
    </row>
    <row r="1101" spans="8:8" ht="20.25" customHeight="1">
      <c r="A1101" s="3" t="s">
        <v>767</v>
      </c>
      <c r="B1101" s="3" t="s">
        <v>768</v>
      </c>
      <c r="C1101" s="4">
        <v>9761.6977875653</v>
      </c>
      <c r="D1101" s="3" t="s">
        <v>769</v>
      </c>
      <c r="E1101" s="3" t="s">
        <v>768</v>
      </c>
      <c r="F1101" s="3" t="s">
        <v>770</v>
      </c>
      <c r="G1101" s="7">
        <f>C1101*1.05</f>
        <v>10249.782676943565</v>
      </c>
    </row>
    <row r="1102" spans="8:8" ht="20.25" customHeight="1">
      <c r="A1102" s="3" t="s">
        <v>767</v>
      </c>
      <c r="B1102" s="3" t="s">
        <v>768</v>
      </c>
      <c r="C1102" s="4">
        <v>9761.6977875653</v>
      </c>
      <c r="D1102" s="3" t="s">
        <v>771</v>
      </c>
      <c r="E1102" s="3" t="s">
        <v>768</v>
      </c>
      <c r="F1102" s="3" t="s">
        <v>772</v>
      </c>
      <c r="G1102" s="7">
        <f>C1102*1.05</f>
        <v>10249.782676943565</v>
      </c>
    </row>
    <row r="1103" spans="8:8" ht="20.25" customHeight="1">
      <c r="A1103" s="3" t="s">
        <v>767</v>
      </c>
      <c r="B1103" s="3" t="s">
        <v>768</v>
      </c>
      <c r="C1103" s="4">
        <v>9761.6977875653</v>
      </c>
      <c r="D1103" s="3" t="s">
        <v>12</v>
      </c>
      <c r="E1103" s="3" t="s">
        <v>29</v>
      </c>
      <c r="F1103" s="3" t="s">
        <v>30</v>
      </c>
      <c r="G1103" s="7">
        <f>C1103/84*1.05</f>
        <v>122.02122234456624</v>
      </c>
    </row>
    <row r="1104" spans="8:8" ht="20.25" customHeight="1">
      <c r="A1104" s="3" t="s">
        <v>773</v>
      </c>
      <c r="B1104" s="3" t="s">
        <v>8</v>
      </c>
      <c r="C1104" s="4">
        <v>41.8623711340206</v>
      </c>
      <c r="D1104" s="3" t="s">
        <v>9</v>
      </c>
      <c r="E1104" s="3" t="s">
        <v>50</v>
      </c>
      <c r="F1104" s="3" t="s">
        <v>51</v>
      </c>
      <c r="G1104" s="7">
        <f>C1104*1.05</f>
        <v>43.95548969072163</v>
      </c>
    </row>
    <row r="1105" spans="8:8" ht="20.25" customHeight="1">
      <c r="A1105" s="3" t="s">
        <v>773</v>
      </c>
      <c r="B1105" s="3" t="s">
        <v>8</v>
      </c>
      <c r="C1105" s="4">
        <v>41.8623711340206</v>
      </c>
      <c r="D1105" s="3" t="s">
        <v>12</v>
      </c>
      <c r="E1105" s="3" t="s">
        <v>13</v>
      </c>
      <c r="F1105" s="3" t="s">
        <v>14</v>
      </c>
      <c r="G1105" s="7">
        <f>C1105/15*1.05</f>
        <v>2.9303659793814423</v>
      </c>
    </row>
    <row r="1106" spans="8:8" ht="20.25" customHeight="1">
      <c r="A1106" s="3" t="s">
        <v>773</v>
      </c>
      <c r="B1106" s="3" t="s">
        <v>8</v>
      </c>
      <c r="C1106" s="4">
        <v>41.8623711340206</v>
      </c>
      <c r="D1106" s="3" t="s">
        <v>76</v>
      </c>
      <c r="E1106" s="3" t="s">
        <v>116</v>
      </c>
      <c r="F1106" s="3" t="s">
        <v>117</v>
      </c>
      <c r="G1106" s="7">
        <f>C1106*1.05</f>
        <v>43.95548969072163</v>
      </c>
    </row>
    <row r="1107" spans="8:8" ht="20.25" customHeight="1">
      <c r="A1107" s="3" t="s">
        <v>774</v>
      </c>
      <c r="B1107" s="3" t="s">
        <v>8</v>
      </c>
      <c r="C1107" s="4">
        <v>187.487802356833</v>
      </c>
      <c r="D1107" s="3" t="s">
        <v>9</v>
      </c>
      <c r="E1107" s="3" t="s">
        <v>151</v>
      </c>
      <c r="F1107" s="3" t="s">
        <v>152</v>
      </c>
      <c r="G1107" s="7">
        <f>C1107*1.05</f>
        <v>196.86219247467466</v>
      </c>
    </row>
    <row r="1108" spans="8:8" ht="20.25" customHeight="1">
      <c r="A1108" s="3" t="s">
        <v>774</v>
      </c>
      <c r="B1108" s="3" t="s">
        <v>8</v>
      </c>
      <c r="C1108" s="4">
        <v>187.487802356833</v>
      </c>
      <c r="D1108" s="3" t="s">
        <v>12</v>
      </c>
      <c r="E1108" s="3" t="s">
        <v>208</v>
      </c>
      <c r="F1108" s="3" t="s">
        <v>209</v>
      </c>
      <c r="G1108" s="7">
        <f>C1108/12*1.05</f>
        <v>16.405182706222888</v>
      </c>
    </row>
    <row r="1109" spans="8:8" ht="20.25" customHeight="1">
      <c r="A1109" s="3" t="s">
        <v>775</v>
      </c>
      <c r="B1109" s="3" t="s">
        <v>8</v>
      </c>
      <c r="C1109" s="4">
        <v>270.431204943357</v>
      </c>
      <c r="D1109" s="3" t="s">
        <v>9</v>
      </c>
      <c r="E1109" s="3" t="s">
        <v>50</v>
      </c>
      <c r="F1109" s="3" t="s">
        <v>51</v>
      </c>
      <c r="G1109" s="7">
        <f>C1109*1.05</f>
        <v>283.9527651905249</v>
      </c>
    </row>
    <row r="1110" spans="8:8" ht="20.25" customHeight="1">
      <c r="A1110" s="3" t="s">
        <v>775</v>
      </c>
      <c r="B1110" s="3" t="s">
        <v>8</v>
      </c>
      <c r="C1110" s="4">
        <v>270.431204943357</v>
      </c>
      <c r="D1110" s="3" t="s">
        <v>12</v>
      </c>
      <c r="E1110" s="3" t="s">
        <v>13</v>
      </c>
      <c r="F1110" s="3" t="s">
        <v>14</v>
      </c>
      <c r="G1110" s="7">
        <f>C1110/15*1.05</f>
        <v>18.930184346034988</v>
      </c>
    </row>
    <row r="1111" spans="8:8" ht="20.25" customHeight="1">
      <c r="A1111" s="3" t="s">
        <v>775</v>
      </c>
      <c r="B1111" s="3" t="s">
        <v>8</v>
      </c>
      <c r="C1111" s="4">
        <v>270.431204943357</v>
      </c>
      <c r="D1111" s="3" t="s">
        <v>76</v>
      </c>
      <c r="E1111" s="3" t="s">
        <v>77</v>
      </c>
      <c r="F1111" s="3" t="s">
        <v>78</v>
      </c>
      <c r="G1111" s="7">
        <f>C1111*1.05</f>
        <v>283.9527651905249</v>
      </c>
    </row>
    <row r="1112" spans="8:8" ht="20.25" customHeight="1">
      <c r="A1112" s="3" t="s">
        <v>776</v>
      </c>
      <c r="B1112" s="3" t="s">
        <v>8</v>
      </c>
      <c r="C1112" s="4">
        <v>219.817218756722</v>
      </c>
      <c r="D1112" s="3" t="s">
        <v>9</v>
      </c>
      <c r="E1112" s="3" t="s">
        <v>50</v>
      </c>
      <c r="F1112" s="3" t="s">
        <v>51</v>
      </c>
      <c r="G1112" s="7">
        <f>C1112*1.05</f>
        <v>230.80807969455813</v>
      </c>
    </row>
    <row r="1113" spans="8:8" ht="20.25" customHeight="1">
      <c r="A1113" s="3" t="s">
        <v>776</v>
      </c>
      <c r="B1113" s="3" t="s">
        <v>8</v>
      </c>
      <c r="C1113" s="4">
        <v>219.817218756722</v>
      </c>
      <c r="D1113" s="3" t="s">
        <v>12</v>
      </c>
      <c r="E1113" s="3" t="s">
        <v>13</v>
      </c>
      <c r="F1113" s="3" t="s">
        <v>14</v>
      </c>
      <c r="G1113" s="7">
        <f>C1113/15*1.05</f>
        <v>15.387205312970542</v>
      </c>
    </row>
    <row r="1114" spans="8:8" ht="20.25" customHeight="1">
      <c r="A1114" s="3" t="s">
        <v>777</v>
      </c>
      <c r="B1114" s="3" t="s">
        <v>141</v>
      </c>
      <c r="C1114" s="4">
        <v>19576.3098314897</v>
      </c>
      <c r="D1114" s="3" t="s">
        <v>23</v>
      </c>
      <c r="E1114" s="3" t="s">
        <v>24</v>
      </c>
      <c r="F1114" s="3" t="s">
        <v>25</v>
      </c>
      <c r="G1114" s="7">
        <f>C1114*1.05</f>
        <v>20555.125323064185</v>
      </c>
    </row>
    <row r="1115" spans="8:8" ht="20.25" customHeight="1">
      <c r="A1115" s="3" t="s">
        <v>777</v>
      </c>
      <c r="B1115" s="3" t="s">
        <v>141</v>
      </c>
      <c r="C1115" s="4">
        <v>19576.3098314897</v>
      </c>
      <c r="D1115" s="3" t="s">
        <v>69</v>
      </c>
      <c r="E1115" s="3" t="s">
        <v>70</v>
      </c>
      <c r="F1115" s="3" t="s">
        <v>71</v>
      </c>
      <c r="G1115" s="7">
        <f>C1115*1.05</f>
        <v>20555.125323064185</v>
      </c>
    </row>
    <row r="1116" spans="8:8" ht="20.25" customHeight="1">
      <c r="A1116" s="3" t="s">
        <v>777</v>
      </c>
      <c r="B1116" s="3" t="s">
        <v>141</v>
      </c>
      <c r="C1116" s="4">
        <v>19576.3098314897</v>
      </c>
      <c r="D1116" s="3" t="s">
        <v>26</v>
      </c>
      <c r="E1116" s="3" t="s">
        <v>27</v>
      </c>
      <c r="F1116" s="3" t="s">
        <v>28</v>
      </c>
      <c r="G1116" s="7">
        <f>C1116*1.05</f>
        <v>20555.125323064185</v>
      </c>
    </row>
    <row r="1117" spans="8:8" ht="20.25" customHeight="1">
      <c r="A1117" s="3" t="s">
        <v>777</v>
      </c>
      <c r="B1117" s="3" t="s">
        <v>141</v>
      </c>
      <c r="C1117" s="4">
        <v>19576.3098314897</v>
      </c>
      <c r="D1117" s="3" t="s">
        <v>63</v>
      </c>
      <c r="E1117" s="3" t="s">
        <v>64</v>
      </c>
      <c r="F1117" s="3" t="s">
        <v>65</v>
      </c>
      <c r="G1117" s="7">
        <f>C1117*1.05</f>
        <v>20555.125323064185</v>
      </c>
    </row>
    <row r="1118" spans="8:8" ht="20.25" customHeight="1">
      <c r="A1118" s="3" t="s">
        <v>777</v>
      </c>
      <c r="B1118" s="3" t="s">
        <v>141</v>
      </c>
      <c r="C1118" s="4">
        <v>19576.3098314897</v>
      </c>
      <c r="D1118" s="3" t="s">
        <v>778</v>
      </c>
      <c r="E1118" s="3" t="s">
        <v>246</v>
      </c>
      <c r="F1118" s="3" t="s">
        <v>779</v>
      </c>
      <c r="G1118" s="7">
        <f t="shared" si="67" ref="G1118:G1120">C1118*1.05</f>
        <v>20555.125323064185</v>
      </c>
    </row>
    <row r="1119" spans="8:8" ht="20.25" customHeight="1">
      <c r="A1119" s="3" t="s">
        <v>777</v>
      </c>
      <c r="B1119" s="3" t="s">
        <v>141</v>
      </c>
      <c r="C1119" s="4">
        <v>19576.3098314897</v>
      </c>
      <c r="D1119" s="3" t="s">
        <v>780</v>
      </c>
      <c r="E1119" s="3" t="s">
        <v>141</v>
      </c>
      <c r="F1119" s="3" t="s">
        <v>781</v>
      </c>
      <c r="G1119" s="7">
        <f t="shared" si="67"/>
        <v>20555.125323064185</v>
      </c>
    </row>
    <row r="1120" spans="8:8" ht="20.25" customHeight="1">
      <c r="A1120" s="3" t="s">
        <v>777</v>
      </c>
      <c r="B1120" s="3" t="s">
        <v>141</v>
      </c>
      <c r="C1120" s="4">
        <v>19576.3098314897</v>
      </c>
      <c r="D1120" s="3" t="s">
        <v>72</v>
      </c>
      <c r="E1120" s="3" t="s">
        <v>147</v>
      </c>
      <c r="F1120" s="3" t="s">
        <v>148</v>
      </c>
      <c r="G1120" s="7">
        <f t="shared" si="67"/>
        <v>20555.125323064185</v>
      </c>
    </row>
    <row r="1121" spans="8:8" ht="20.25" customHeight="1">
      <c r="A1121" s="3" t="s">
        <v>777</v>
      </c>
      <c r="B1121" s="3" t="s">
        <v>141</v>
      </c>
      <c r="C1121" s="4">
        <v>19576.3098314897</v>
      </c>
      <c r="D1121" s="3" t="s">
        <v>12</v>
      </c>
      <c r="E1121" s="3" t="s">
        <v>29</v>
      </c>
      <c r="F1121" s="3" t="s">
        <v>30</v>
      </c>
      <c r="G1121" s="7">
        <f>C1121/56*1.05</f>
        <v>367.0558093404319</v>
      </c>
    </row>
    <row r="1122" spans="8:8" ht="20.25" customHeight="1">
      <c r="A1122" s="3" t="s">
        <v>777</v>
      </c>
      <c r="B1122" s="3" t="s">
        <v>8</v>
      </c>
      <c r="C1122" s="4">
        <v>508.57129658146</v>
      </c>
      <c r="D1122" s="3" t="s">
        <v>9</v>
      </c>
      <c r="E1122" s="3" t="s">
        <v>47</v>
      </c>
      <c r="F1122" s="3" t="s">
        <v>11</v>
      </c>
      <c r="G1122" s="7">
        <f>C1122*1.05</f>
        <v>533.999861410533</v>
      </c>
    </row>
    <row r="1123" spans="8:8" ht="20.25" customHeight="1">
      <c r="A1123" s="3" t="s">
        <v>777</v>
      </c>
      <c r="B1123" s="3" t="s">
        <v>8</v>
      </c>
      <c r="C1123" s="4">
        <v>508.57129658146</v>
      </c>
      <c r="D1123" s="3" t="s">
        <v>12</v>
      </c>
      <c r="E1123" s="3" t="s">
        <v>29</v>
      </c>
      <c r="F1123" s="3" t="s">
        <v>30</v>
      </c>
      <c r="G1123" s="7">
        <f>C1123/10*1.05</f>
        <v>53.399986141053304</v>
      </c>
    </row>
    <row r="1124" spans="8:8" ht="20.25" customHeight="1">
      <c r="A1124" s="3" t="s">
        <v>777</v>
      </c>
      <c r="B1124" s="3" t="s">
        <v>8</v>
      </c>
      <c r="C1124" s="4">
        <v>508.57129658146</v>
      </c>
      <c r="D1124" s="3" t="s">
        <v>76</v>
      </c>
      <c r="E1124" s="3" t="s">
        <v>448</v>
      </c>
      <c r="F1124" s="3" t="s">
        <v>449</v>
      </c>
      <c r="G1124" s="7">
        <f>C1124*1.05</f>
        <v>533.999861410533</v>
      </c>
    </row>
    <row r="1125" spans="8:8" ht="20.25" customHeight="1">
      <c r="A1125" s="3" t="s">
        <v>777</v>
      </c>
      <c r="B1125" s="3" t="s">
        <v>387</v>
      </c>
      <c r="C1125" s="4">
        <v>4063.02195649933</v>
      </c>
      <c r="D1125" s="3" t="s">
        <v>23</v>
      </c>
      <c r="E1125" s="3" t="s">
        <v>24</v>
      </c>
      <c r="F1125" s="3" t="s">
        <v>25</v>
      </c>
      <c r="G1125" s="7">
        <f>C1125*1.05</f>
        <v>4266.173054324297</v>
      </c>
    </row>
    <row r="1126" spans="8:8" ht="20.25" customHeight="1">
      <c r="A1126" s="3" t="s">
        <v>777</v>
      </c>
      <c r="B1126" s="3" t="s">
        <v>387</v>
      </c>
      <c r="C1126" s="4">
        <v>4063.02195649933</v>
      </c>
      <c r="D1126" s="3" t="s">
        <v>63</v>
      </c>
      <c r="E1126" s="3" t="s">
        <v>163</v>
      </c>
      <c r="F1126" s="3" t="s">
        <v>164</v>
      </c>
      <c r="G1126" s="7">
        <f t="shared" si="68" ref="G1126:G1127">C1126*1.05</f>
        <v>4266.173054324297</v>
      </c>
    </row>
    <row r="1127" spans="8:8" ht="20.25" customHeight="1">
      <c r="A1127" s="3" t="s">
        <v>777</v>
      </c>
      <c r="B1127" s="3" t="s">
        <v>387</v>
      </c>
      <c r="C1127" s="4">
        <v>4063.02195649933</v>
      </c>
      <c r="D1127" s="3" t="s">
        <v>782</v>
      </c>
      <c r="E1127" s="3" t="s">
        <v>387</v>
      </c>
      <c r="F1127" s="3" t="s">
        <v>783</v>
      </c>
      <c r="G1127" s="7">
        <f t="shared" si="68"/>
        <v>4266.173054324297</v>
      </c>
    </row>
    <row r="1128" spans="8:8" ht="20.25" customHeight="1">
      <c r="A1128" s="3" t="s">
        <v>777</v>
      </c>
      <c r="B1128" s="3" t="s">
        <v>387</v>
      </c>
      <c r="C1128" s="4">
        <v>4063.02195649933</v>
      </c>
      <c r="D1128" s="3" t="s">
        <v>12</v>
      </c>
      <c r="E1128" s="3" t="s">
        <v>13</v>
      </c>
      <c r="F1128" s="3" t="s">
        <v>14</v>
      </c>
      <c r="G1128" s="7">
        <f>C1128/170*1.05</f>
        <v>25.095135613672333</v>
      </c>
    </row>
    <row r="1129" spans="8:8" ht="20.25" customHeight="1">
      <c r="A1129" s="3" t="s">
        <v>784</v>
      </c>
      <c r="B1129" s="3" t="s">
        <v>181</v>
      </c>
      <c r="C1129" s="4">
        <v>3207.4152607362</v>
      </c>
      <c r="D1129" s="3" t="s">
        <v>23</v>
      </c>
      <c r="E1129" s="3" t="s">
        <v>24</v>
      </c>
      <c r="F1129" s="3" t="s">
        <v>25</v>
      </c>
      <c r="G1129" s="7">
        <f>C1129*2*1.05</f>
        <v>6735.57204754602</v>
      </c>
    </row>
    <row r="1130" spans="8:8" ht="20.25" customHeight="1">
      <c r="A1130" s="3" t="s">
        <v>784</v>
      </c>
      <c r="B1130" s="3" t="s">
        <v>181</v>
      </c>
      <c r="C1130" s="4">
        <v>3207.4152607362</v>
      </c>
      <c r="D1130" s="3" t="s">
        <v>26</v>
      </c>
      <c r="E1130" s="3" t="s">
        <v>27</v>
      </c>
      <c r="F1130" s="3" t="s">
        <v>28</v>
      </c>
      <c r="G1130" s="7">
        <f>C1130*1.05</f>
        <v>3367.78602377301</v>
      </c>
    </row>
    <row r="1131" spans="8:8" ht="20.25" customHeight="1">
      <c r="A1131" s="3" t="s">
        <v>784</v>
      </c>
      <c r="B1131" s="3" t="s">
        <v>181</v>
      </c>
      <c r="C1131" s="4">
        <v>3207.4152607362</v>
      </c>
      <c r="D1131" s="3" t="s">
        <v>785</v>
      </c>
      <c r="E1131" s="3" t="s">
        <v>70</v>
      </c>
      <c r="F1131" s="3" t="s">
        <v>786</v>
      </c>
      <c r="G1131" s="7">
        <f>C1131*20*0.84/1000</f>
        <v>53.88457638036815</v>
      </c>
    </row>
    <row r="1132" spans="8:8" ht="20.25" customHeight="1">
      <c r="A1132" s="3" t="s">
        <v>784</v>
      </c>
      <c r="B1132" s="3" t="s">
        <v>181</v>
      </c>
      <c r="C1132" s="4">
        <v>3207.4152607362</v>
      </c>
      <c r="D1132" s="3" t="s">
        <v>787</v>
      </c>
      <c r="E1132" s="3" t="s">
        <v>182</v>
      </c>
      <c r="F1132" s="3" t="s">
        <v>788</v>
      </c>
      <c r="G1132" s="7">
        <f>C1132*1.05</f>
        <v>3367.78602377301</v>
      </c>
    </row>
    <row r="1133" spans="8:8" ht="20.25" customHeight="1">
      <c r="A1133" s="3" t="s">
        <v>784</v>
      </c>
      <c r="B1133" s="3" t="s">
        <v>181</v>
      </c>
      <c r="C1133" s="4">
        <v>3207.4152607362</v>
      </c>
      <c r="D1133" s="3" t="s">
        <v>789</v>
      </c>
      <c r="E1133" s="3" t="s">
        <v>186</v>
      </c>
      <c r="F1133" s="3" t="s">
        <v>790</v>
      </c>
      <c r="G1133" s="7">
        <f>C1133*1.05</f>
        <v>3367.78602377301</v>
      </c>
    </row>
    <row r="1134" spans="8:8" ht="20.25" customHeight="1">
      <c r="A1134" s="3" t="s">
        <v>784</v>
      </c>
      <c r="B1134" s="3" t="s">
        <v>181</v>
      </c>
      <c r="C1134" s="4">
        <v>3207.4152607362</v>
      </c>
      <c r="D1134" s="3" t="s">
        <v>12</v>
      </c>
      <c r="E1134" s="3" t="s">
        <v>138</v>
      </c>
      <c r="F1134" s="3" t="s">
        <v>139</v>
      </c>
      <c r="G1134" s="7">
        <f>C1134/60*1.05</f>
        <v>56.129767062883495</v>
      </c>
    </row>
    <row r="1135" spans="8:8" ht="20.25" customHeight="1">
      <c r="A1135" s="8" t="s">
        <v>791</v>
      </c>
      <c r="B1135" s="3" t="s">
        <v>8</v>
      </c>
      <c r="C1135" s="6">
        <v>126880.0850625</v>
      </c>
      <c r="D1135" s="3" t="s">
        <v>9</v>
      </c>
      <c r="E1135" s="3" t="s">
        <v>50</v>
      </c>
      <c r="F1135" s="3" t="s">
        <v>51</v>
      </c>
      <c r="G1135" s="7">
        <f>C1135*1.05</f>
        <v>133224.089315625</v>
      </c>
    </row>
    <row r="1136" spans="8:8" ht="20.25" customHeight="1">
      <c r="A1136" s="8" t="s">
        <v>791</v>
      </c>
      <c r="B1136" s="3" t="s">
        <v>8</v>
      </c>
      <c r="C1136" s="6">
        <v>126880.0850625</v>
      </c>
      <c r="D1136" s="3" t="s">
        <v>12</v>
      </c>
      <c r="E1136" s="3" t="s">
        <v>13</v>
      </c>
      <c r="F1136" s="3" t="s">
        <v>14</v>
      </c>
      <c r="G1136" s="7">
        <f>C1136/15*1.05</f>
        <v>8881.605954375</v>
      </c>
    </row>
    <row r="1137" spans="8:8" ht="20.25" customHeight="1">
      <c r="A1137" s="3" t="s">
        <v>792</v>
      </c>
      <c r="B1137" s="3" t="s">
        <v>322</v>
      </c>
      <c r="C1137" s="4">
        <v>2359.05615219392</v>
      </c>
      <c r="D1137" s="3" t="s">
        <v>291</v>
      </c>
      <c r="E1137" s="3" t="s">
        <v>584</v>
      </c>
      <c r="F1137" s="3" t="s">
        <v>585</v>
      </c>
      <c r="G1137" s="7">
        <f>C1137*1.05</f>
        <v>2477.008959803616</v>
      </c>
    </row>
    <row r="1138" spans="8:8" ht="20.25" customHeight="1">
      <c r="A1138" s="3" t="s">
        <v>792</v>
      </c>
      <c r="B1138" s="3" t="s">
        <v>322</v>
      </c>
      <c r="C1138" s="4">
        <v>2359.05615219392</v>
      </c>
      <c r="D1138" s="3" t="s">
        <v>23</v>
      </c>
      <c r="E1138" s="3" t="s">
        <v>24</v>
      </c>
      <c r="F1138" s="3" t="s">
        <v>25</v>
      </c>
      <c r="G1138" s="7">
        <f>C1138*1.05</f>
        <v>2477.008959803616</v>
      </c>
    </row>
    <row r="1139" spans="8:8" ht="20.25" customHeight="1">
      <c r="A1139" s="3" t="s">
        <v>792</v>
      </c>
      <c r="B1139" s="3" t="s">
        <v>322</v>
      </c>
      <c r="C1139" s="4">
        <v>2359.05615219392</v>
      </c>
      <c r="D1139" s="3" t="s">
        <v>69</v>
      </c>
      <c r="E1139" s="3" t="s">
        <v>70</v>
      </c>
      <c r="F1139" s="3" t="s">
        <v>71</v>
      </c>
      <c r="G1139" s="7">
        <f>C1139*1.05</f>
        <v>2477.008959803616</v>
      </c>
    </row>
    <row r="1140" spans="8:8" ht="20.25" customHeight="1">
      <c r="A1140" s="3" t="s">
        <v>792</v>
      </c>
      <c r="B1140" s="3" t="s">
        <v>322</v>
      </c>
      <c r="C1140" s="4">
        <v>2359.05615219392</v>
      </c>
      <c r="D1140" s="3" t="s">
        <v>26</v>
      </c>
      <c r="E1140" s="3" t="s">
        <v>27</v>
      </c>
      <c r="F1140" s="3" t="s">
        <v>28</v>
      </c>
      <c r="G1140" s="7">
        <f>C1140*1.05</f>
        <v>2477.008959803616</v>
      </c>
    </row>
    <row r="1141" spans="8:8" ht="20.25" customHeight="1">
      <c r="A1141" s="3" t="s">
        <v>792</v>
      </c>
      <c r="B1141" s="3" t="s">
        <v>322</v>
      </c>
      <c r="C1141" s="4">
        <v>2359.05615219392</v>
      </c>
      <c r="D1141" s="3" t="s">
        <v>595</v>
      </c>
      <c r="E1141" s="3" t="s">
        <v>596</v>
      </c>
      <c r="F1141" s="3" t="s">
        <v>597</v>
      </c>
      <c r="G1141" s="7">
        <f t="shared" si="69" ref="G1141:G1142">C1141*1.05</f>
        <v>2477.008959803616</v>
      </c>
    </row>
    <row r="1142" spans="8:8" ht="20.25" customHeight="1">
      <c r="A1142" s="3" t="s">
        <v>792</v>
      </c>
      <c r="B1142" s="3" t="s">
        <v>322</v>
      </c>
      <c r="C1142" s="4">
        <v>2359.05615219392</v>
      </c>
      <c r="D1142" s="3" t="s">
        <v>307</v>
      </c>
      <c r="E1142" s="3" t="s">
        <v>308</v>
      </c>
      <c r="F1142" s="3" t="s">
        <v>309</v>
      </c>
      <c r="G1142" s="7">
        <f t="shared" si="69"/>
        <v>2477.008959803616</v>
      </c>
    </row>
    <row r="1143" spans="8:8" ht="20.25" customHeight="1">
      <c r="A1143" s="3" t="s">
        <v>792</v>
      </c>
      <c r="B1143" s="3" t="s">
        <v>322</v>
      </c>
      <c r="C1143" s="4">
        <v>2359.05615219392</v>
      </c>
      <c r="D1143" s="3" t="s">
        <v>12</v>
      </c>
      <c r="E1143" s="3" t="s">
        <v>598</v>
      </c>
      <c r="F1143" s="3" t="s">
        <v>599</v>
      </c>
      <c r="G1143" s="7">
        <f>C1143/6*1.05</f>
        <v>412.83482663393596</v>
      </c>
    </row>
    <row r="1144" spans="8:8" ht="20.25" customHeight="1">
      <c r="A1144" s="3" t="s">
        <v>792</v>
      </c>
      <c r="B1144" s="3" t="s">
        <v>322</v>
      </c>
      <c r="C1144" s="4">
        <v>2359.05615219392</v>
      </c>
      <c r="D1144" s="3" t="s">
        <v>793</v>
      </c>
      <c r="E1144" s="3" t="s">
        <v>601</v>
      </c>
      <c r="F1144" s="3" t="s">
        <v>794</v>
      </c>
      <c r="G1144" s="7">
        <f>C1144*1.05</f>
        <v>2477.008959803616</v>
      </c>
    </row>
    <row r="1145" spans="8:8" ht="20.25" customHeight="1">
      <c r="A1145" s="3" t="s">
        <v>792</v>
      </c>
      <c r="B1145" s="3" t="s">
        <v>160</v>
      </c>
      <c r="C1145" s="4">
        <v>14736.7355605889</v>
      </c>
      <c r="D1145" s="3" t="s">
        <v>23</v>
      </c>
      <c r="E1145" s="3" t="s">
        <v>24</v>
      </c>
      <c r="F1145" s="3" t="s">
        <v>25</v>
      </c>
      <c r="G1145" s="7">
        <f>C1145*1.05</f>
        <v>15473.572338618347</v>
      </c>
    </row>
    <row r="1146" spans="8:8" ht="20.25" customHeight="1">
      <c r="A1146" s="3" t="s">
        <v>792</v>
      </c>
      <c r="B1146" s="3" t="s">
        <v>160</v>
      </c>
      <c r="C1146" s="4">
        <v>14736.7355605889</v>
      </c>
      <c r="D1146" s="3" t="s">
        <v>26</v>
      </c>
      <c r="E1146" s="3" t="s">
        <v>27</v>
      </c>
      <c r="F1146" s="3" t="s">
        <v>28</v>
      </c>
      <c r="G1146" s="7">
        <f>C1146*1.05</f>
        <v>15473.572338618347</v>
      </c>
    </row>
    <row r="1147" spans="8:8" ht="20.25" customHeight="1">
      <c r="A1147" s="3" t="s">
        <v>792</v>
      </c>
      <c r="B1147" s="3" t="s">
        <v>160</v>
      </c>
      <c r="C1147" s="4">
        <v>14736.7355605889</v>
      </c>
      <c r="D1147" s="3" t="s">
        <v>63</v>
      </c>
      <c r="E1147" s="3" t="s">
        <v>168</v>
      </c>
      <c r="F1147" s="3" t="s">
        <v>169</v>
      </c>
      <c r="G1147" s="7">
        <f t="shared" si="70" ref="G1147:G1149">C1147*1.05</f>
        <v>15473.572338618347</v>
      </c>
    </row>
    <row r="1148" spans="8:8" ht="20.25" customHeight="1">
      <c r="A1148" s="3" t="s">
        <v>792</v>
      </c>
      <c r="B1148" s="3" t="s">
        <v>160</v>
      </c>
      <c r="C1148" s="4">
        <v>14736.7355605889</v>
      </c>
      <c r="D1148" s="3" t="s">
        <v>795</v>
      </c>
      <c r="E1148" s="3" t="s">
        <v>160</v>
      </c>
      <c r="F1148" s="3" t="s">
        <v>796</v>
      </c>
      <c r="G1148" s="7">
        <f t="shared" si="70"/>
        <v>15473.572338618347</v>
      </c>
    </row>
    <row r="1149" spans="8:8" ht="20.25" customHeight="1">
      <c r="A1149" s="3" t="s">
        <v>797</v>
      </c>
      <c r="B1149" s="3" t="s">
        <v>160</v>
      </c>
      <c r="C1149" s="4">
        <v>14736.7355605889</v>
      </c>
      <c r="D1149" s="3" t="s">
        <v>69</v>
      </c>
      <c r="E1149" s="3" t="s">
        <v>70</v>
      </c>
      <c r="F1149" s="3" t="s">
        <v>71</v>
      </c>
      <c r="G1149" s="7">
        <f t="shared" si="70"/>
        <v>15473.572338618347</v>
      </c>
    </row>
    <row r="1150" spans="8:8" ht="20.25" customHeight="1">
      <c r="A1150" s="3" t="s">
        <v>792</v>
      </c>
      <c r="B1150" s="3" t="s">
        <v>160</v>
      </c>
      <c r="C1150" s="4">
        <v>14736.7355605889</v>
      </c>
      <c r="D1150" s="3" t="s">
        <v>12</v>
      </c>
      <c r="E1150" s="3" t="s">
        <v>13</v>
      </c>
      <c r="F1150" s="3" t="s">
        <v>14</v>
      </c>
      <c r="G1150" s="7">
        <f>C1150/320*1.05</f>
        <v>48.35491355818233</v>
      </c>
    </row>
    <row r="1151" spans="8:8" ht="20.25" customHeight="1">
      <c r="A1151" s="3" t="s">
        <v>792</v>
      </c>
      <c r="B1151" s="3" t="s">
        <v>798</v>
      </c>
      <c r="C1151" s="4">
        <v>1633.90361323155</v>
      </c>
      <c r="D1151" s="3" t="s">
        <v>269</v>
      </c>
      <c r="E1151" s="3" t="s">
        <v>270</v>
      </c>
      <c r="F1151" s="3" t="s">
        <v>271</v>
      </c>
      <c r="G1151" s="7">
        <f>C1151*1.05</f>
        <v>1715.5987938931275</v>
      </c>
    </row>
    <row r="1152" spans="8:8" ht="20.25" customHeight="1">
      <c r="A1152" s="3" t="s">
        <v>792</v>
      </c>
      <c r="B1152" s="3" t="s">
        <v>798</v>
      </c>
      <c r="C1152" s="4">
        <v>1633.90361323155</v>
      </c>
      <c r="D1152" s="3" t="s">
        <v>23</v>
      </c>
      <c r="E1152" s="3" t="s">
        <v>24</v>
      </c>
      <c r="F1152" s="3" t="s">
        <v>25</v>
      </c>
      <c r="G1152" s="7">
        <f>C1152*1.05</f>
        <v>1715.5987938931275</v>
      </c>
    </row>
    <row r="1153" spans="8:8" ht="20.25" customHeight="1">
      <c r="A1153" s="3" t="s">
        <v>792</v>
      </c>
      <c r="B1153" s="3" t="s">
        <v>798</v>
      </c>
      <c r="C1153" s="4">
        <v>1633.90361323155</v>
      </c>
      <c r="D1153" s="3" t="s">
        <v>69</v>
      </c>
      <c r="E1153" s="3" t="s">
        <v>70</v>
      </c>
      <c r="F1153" s="3" t="s">
        <v>71</v>
      </c>
      <c r="G1153" s="7">
        <f>C1153*1.05</f>
        <v>1715.5987938931275</v>
      </c>
    </row>
    <row r="1154" spans="8:8" ht="20.25" customHeight="1">
      <c r="A1154" s="3" t="s">
        <v>792</v>
      </c>
      <c r="B1154" s="3" t="s">
        <v>798</v>
      </c>
      <c r="C1154" s="4">
        <v>1633.90361323155</v>
      </c>
      <c r="D1154" s="3" t="s">
        <v>26</v>
      </c>
      <c r="E1154" s="3" t="s">
        <v>27</v>
      </c>
      <c r="F1154" s="3" t="s">
        <v>28</v>
      </c>
      <c r="G1154" s="7">
        <f>C1154*1.05</f>
        <v>1715.5987938931275</v>
      </c>
    </row>
    <row r="1155" spans="8:8" ht="20.25" customHeight="1">
      <c r="A1155" s="3" t="s">
        <v>792</v>
      </c>
      <c r="B1155" s="3" t="s">
        <v>798</v>
      </c>
      <c r="C1155" s="4">
        <v>1633.90361323155</v>
      </c>
      <c r="D1155" s="3" t="s">
        <v>272</v>
      </c>
      <c r="E1155" s="3" t="s">
        <v>273</v>
      </c>
      <c r="F1155" s="3" t="s">
        <v>274</v>
      </c>
      <c r="G1155" s="7">
        <f t="shared" si="71" ref="G1155:G1156">C1155*1.05</f>
        <v>1715.5987938931275</v>
      </c>
    </row>
    <row r="1156" spans="8:8" ht="20.25" customHeight="1">
      <c r="A1156" s="3" t="s">
        <v>792</v>
      </c>
      <c r="B1156" s="3" t="s">
        <v>798</v>
      </c>
      <c r="C1156" s="4">
        <v>1633.90361323155</v>
      </c>
      <c r="D1156" s="3" t="s">
        <v>275</v>
      </c>
      <c r="E1156" s="3" t="s">
        <v>273</v>
      </c>
      <c r="F1156" s="3" t="s">
        <v>276</v>
      </c>
      <c r="G1156" s="7">
        <f t="shared" si="71"/>
        <v>1715.5987938931275</v>
      </c>
    </row>
    <row r="1157" spans="8:8" ht="20.25" customHeight="1">
      <c r="A1157" s="3" t="s">
        <v>792</v>
      </c>
      <c r="B1157" s="3" t="s">
        <v>798</v>
      </c>
      <c r="C1157" s="4">
        <v>1633.90361323155</v>
      </c>
      <c r="D1157" s="3" t="s">
        <v>12</v>
      </c>
      <c r="E1157" s="3" t="s">
        <v>29</v>
      </c>
      <c r="F1157" s="3" t="s">
        <v>30</v>
      </c>
      <c r="G1157" s="7">
        <f>C1157/6*1.05</f>
        <v>285.9331323155213</v>
      </c>
    </row>
    <row r="1158" spans="8:8" ht="20.25" customHeight="1">
      <c r="A1158" s="3" t="s">
        <v>792</v>
      </c>
      <c r="B1158" s="3" t="s">
        <v>798</v>
      </c>
      <c r="C1158" s="4">
        <v>1633.90361323155</v>
      </c>
      <c r="D1158" s="3" t="s">
        <v>799</v>
      </c>
      <c r="E1158" s="3" t="s">
        <v>800</v>
      </c>
      <c r="F1158" s="3" t="s">
        <v>801</v>
      </c>
      <c r="G1158" s="7">
        <f>C1158*1.05</f>
        <v>1715.5987938931275</v>
      </c>
    </row>
    <row r="1159" spans="8:8" ht="20.25" customHeight="1">
      <c r="A1159" s="3" t="s">
        <v>792</v>
      </c>
      <c r="B1159" s="8" t="s">
        <v>802</v>
      </c>
      <c r="C1159" s="4">
        <v>1935.21141756236</v>
      </c>
      <c r="D1159" s="3" t="s">
        <v>23</v>
      </c>
      <c r="E1159" s="3" t="s">
        <v>24</v>
      </c>
      <c r="F1159" s="3" t="s">
        <v>25</v>
      </c>
      <c r="G1159" s="7">
        <f>C1159*1.05</f>
        <v>2031.9719884404783</v>
      </c>
    </row>
    <row r="1160" spans="8:8" ht="20.25" customHeight="1">
      <c r="A1160" s="3" t="s">
        <v>792</v>
      </c>
      <c r="B1160" s="8" t="s">
        <v>802</v>
      </c>
      <c r="C1160" s="4">
        <v>1935.21141756236</v>
      </c>
      <c r="D1160" s="3" t="s">
        <v>69</v>
      </c>
      <c r="E1160" s="3" t="s">
        <v>70</v>
      </c>
      <c r="F1160" s="3" t="s">
        <v>71</v>
      </c>
      <c r="G1160" s="7">
        <f>C1160*2*1.05</f>
        <v>4063.9439768809566</v>
      </c>
    </row>
    <row r="1161" spans="8:8" ht="20.25" customHeight="1">
      <c r="A1161" s="3" t="s">
        <v>792</v>
      </c>
      <c r="B1161" s="8" t="s">
        <v>802</v>
      </c>
      <c r="C1161" s="4">
        <v>1935.21141756236</v>
      </c>
      <c r="D1161" s="3" t="s">
        <v>26</v>
      </c>
      <c r="E1161" s="3" t="s">
        <v>27</v>
      </c>
      <c r="F1161" s="3" t="s">
        <v>28</v>
      </c>
      <c r="G1161" s="7">
        <f>C1161*1.05</f>
        <v>2031.9719884404783</v>
      </c>
    </row>
    <row r="1162" spans="8:8" ht="20.25" customHeight="1">
      <c r="A1162" s="3" t="s">
        <v>792</v>
      </c>
      <c r="B1162" s="8" t="s">
        <v>802</v>
      </c>
      <c r="C1162" s="4">
        <v>1935.21141756236</v>
      </c>
      <c r="D1162" s="3" t="s">
        <v>803</v>
      </c>
      <c r="E1162" s="3" t="s">
        <v>804</v>
      </c>
      <c r="F1162" s="3" t="s">
        <v>805</v>
      </c>
      <c r="G1162" s="7">
        <f>C1162*1.05</f>
        <v>2031.9719884404783</v>
      </c>
    </row>
    <row r="1163" spans="8:8" ht="20.25" customHeight="1">
      <c r="A1163" s="3" t="s">
        <v>792</v>
      </c>
      <c r="B1163" s="8" t="s">
        <v>802</v>
      </c>
      <c r="C1163" s="4">
        <v>1935.21141756236</v>
      </c>
      <c r="D1163" s="3" t="s">
        <v>806</v>
      </c>
      <c r="E1163" s="3" t="s">
        <v>429</v>
      </c>
      <c r="F1163" s="3" t="s">
        <v>807</v>
      </c>
      <c r="G1163" s="7">
        <f t="shared" si="72" ref="G1163:G1164">C1163*1.05</f>
        <v>2031.9719884404783</v>
      </c>
    </row>
    <row r="1164" spans="8:8" ht="20.25" customHeight="1">
      <c r="A1164" s="3" t="s">
        <v>792</v>
      </c>
      <c r="B1164" s="8" t="s">
        <v>802</v>
      </c>
      <c r="C1164" s="4">
        <v>1935.21141756236</v>
      </c>
      <c r="D1164" s="3" t="s">
        <v>808</v>
      </c>
      <c r="E1164" s="3" t="s">
        <v>809</v>
      </c>
      <c r="F1164" s="3" t="s">
        <v>810</v>
      </c>
      <c r="G1164" s="7">
        <f t="shared" si="72"/>
        <v>2031.9719884404783</v>
      </c>
    </row>
    <row r="1165" spans="8:8" ht="20.25" customHeight="1">
      <c r="A1165" s="3" t="s">
        <v>792</v>
      </c>
      <c r="B1165" s="8" t="s">
        <v>802</v>
      </c>
      <c r="C1165" s="4">
        <v>1935.21141756236</v>
      </c>
      <c r="D1165" s="3" t="s">
        <v>12</v>
      </c>
      <c r="E1165" s="3" t="s">
        <v>29</v>
      </c>
      <c r="F1165" s="3" t="s">
        <v>30</v>
      </c>
      <c r="G1165" s="7">
        <f>C1165/10*1.05</f>
        <v>203.19719884404782</v>
      </c>
    </row>
    <row r="1166" spans="8:8" ht="20.25" customHeight="1">
      <c r="A1166" s="3" t="s">
        <v>792</v>
      </c>
      <c r="B1166" s="8" t="s">
        <v>802</v>
      </c>
      <c r="C1166" s="4">
        <v>1935.21141756236</v>
      </c>
      <c r="D1166" s="3" t="s">
        <v>726</v>
      </c>
      <c r="E1166" s="3" t="s">
        <v>727</v>
      </c>
      <c r="F1166" s="3" t="s">
        <v>728</v>
      </c>
      <c r="G1166" s="7">
        <f>C1166*1.05</f>
        <v>2031.9719884404783</v>
      </c>
    </row>
    <row r="1167" spans="8:8" ht="20.25" customHeight="1">
      <c r="A1167" s="3" t="s">
        <v>792</v>
      </c>
      <c r="B1167" s="3" t="s">
        <v>429</v>
      </c>
      <c r="C1167" s="4">
        <v>4583.17940216282</v>
      </c>
      <c r="D1167" s="3" t="s">
        <v>23</v>
      </c>
      <c r="E1167" s="3" t="s">
        <v>24</v>
      </c>
      <c r="F1167" s="3" t="s">
        <v>25</v>
      </c>
      <c r="G1167" s="7">
        <f>C1167*1.05</f>
        <v>4812.338372270961</v>
      </c>
    </row>
    <row r="1168" spans="8:8" ht="20.25" customHeight="1">
      <c r="A1168" s="3" t="s">
        <v>792</v>
      </c>
      <c r="B1168" s="3" t="s">
        <v>429</v>
      </c>
      <c r="C1168" s="4">
        <v>4583.17940216282</v>
      </c>
      <c r="D1168" s="3" t="s">
        <v>69</v>
      </c>
      <c r="E1168" s="3" t="s">
        <v>70</v>
      </c>
      <c r="F1168" s="3" t="s">
        <v>71</v>
      </c>
      <c r="G1168" s="7">
        <f>C1168*1.05</f>
        <v>4812.338372270961</v>
      </c>
    </row>
    <row r="1169" spans="8:8" ht="20.25" customHeight="1">
      <c r="A1169" s="3" t="s">
        <v>792</v>
      </c>
      <c r="B1169" s="3" t="s">
        <v>429</v>
      </c>
      <c r="C1169" s="4">
        <v>4583.17940216282</v>
      </c>
      <c r="D1169" s="3" t="s">
        <v>26</v>
      </c>
      <c r="E1169" s="3" t="s">
        <v>27</v>
      </c>
      <c r="F1169" s="3" t="s">
        <v>28</v>
      </c>
      <c r="G1169" s="7">
        <f>C1169*1.05</f>
        <v>4812.338372270961</v>
      </c>
    </row>
    <row r="1170" spans="8:8" ht="20.25" customHeight="1">
      <c r="A1170" s="3" t="s">
        <v>792</v>
      </c>
      <c r="B1170" s="3" t="s">
        <v>429</v>
      </c>
      <c r="C1170" s="4">
        <v>4583.17940216282</v>
      </c>
      <c r="D1170" s="3" t="s">
        <v>811</v>
      </c>
      <c r="E1170" s="3" t="s">
        <v>429</v>
      </c>
      <c r="F1170" s="3" t="s">
        <v>812</v>
      </c>
      <c r="G1170" s="7">
        <f t="shared" si="73" ref="G1170:G1171">C1170*1.05</f>
        <v>4812.338372270961</v>
      </c>
    </row>
    <row r="1171" spans="8:8" ht="20.25" customHeight="1">
      <c r="A1171" s="3" t="s">
        <v>792</v>
      </c>
      <c r="B1171" s="3" t="s">
        <v>429</v>
      </c>
      <c r="C1171" s="4">
        <v>4583.17940216282</v>
      </c>
      <c r="D1171" s="3" t="s">
        <v>808</v>
      </c>
      <c r="E1171" s="3" t="s">
        <v>809</v>
      </c>
      <c r="F1171" s="3" t="s">
        <v>810</v>
      </c>
      <c r="G1171" s="7">
        <f t="shared" si="73"/>
        <v>4812.338372270961</v>
      </c>
    </row>
    <row r="1172" spans="8:8" ht="20.25" customHeight="1">
      <c r="A1172" s="3" t="s">
        <v>792</v>
      </c>
      <c r="B1172" s="3" t="s">
        <v>429</v>
      </c>
      <c r="C1172" s="4">
        <v>4583.17940216282</v>
      </c>
      <c r="D1172" s="3" t="s">
        <v>12</v>
      </c>
      <c r="E1172" s="3" t="s">
        <v>208</v>
      </c>
      <c r="F1172" s="3" t="s">
        <v>209</v>
      </c>
      <c r="G1172" s="7">
        <f>C1172/48*1.05</f>
        <v>100.2570494223117</v>
      </c>
    </row>
    <row r="1173" spans="8:8" ht="20.25" customHeight="1">
      <c r="A1173" s="3" t="s">
        <v>792</v>
      </c>
      <c r="B1173" s="3" t="s">
        <v>813</v>
      </c>
      <c r="C1173" s="4">
        <v>700.253277531262</v>
      </c>
      <c r="D1173" s="3" t="s">
        <v>814</v>
      </c>
      <c r="E1173" s="3" t="s">
        <v>815</v>
      </c>
      <c r="F1173" s="3" t="s">
        <v>816</v>
      </c>
      <c r="G1173" s="7">
        <f>C1173*1.05</f>
        <v>735.2659414078252</v>
      </c>
    </row>
    <row r="1174" spans="8:8" ht="20.25" customHeight="1">
      <c r="A1174" s="3" t="s">
        <v>792</v>
      </c>
      <c r="B1174" s="3" t="s">
        <v>813</v>
      </c>
      <c r="C1174" s="4">
        <v>700.253277531262</v>
      </c>
      <c r="D1174" s="3" t="s">
        <v>23</v>
      </c>
      <c r="E1174" s="3" t="s">
        <v>24</v>
      </c>
      <c r="F1174" s="3" t="s">
        <v>25</v>
      </c>
      <c r="G1174" s="7">
        <f>C1174*1.05</f>
        <v>735.2659414078252</v>
      </c>
    </row>
    <row r="1175" spans="8:8" ht="20.25" customHeight="1">
      <c r="A1175" s="3" t="s">
        <v>792</v>
      </c>
      <c r="B1175" s="3" t="s">
        <v>813</v>
      </c>
      <c r="C1175" s="4">
        <v>700.253277531262</v>
      </c>
      <c r="D1175" s="3" t="s">
        <v>69</v>
      </c>
      <c r="E1175" s="3" t="s">
        <v>70</v>
      </c>
      <c r="F1175" s="3" t="s">
        <v>71</v>
      </c>
      <c r="G1175" s="7">
        <f>C1175*2*1.05</f>
        <v>1470.5318828156503</v>
      </c>
    </row>
    <row r="1176" spans="8:8" ht="20.25" customHeight="1">
      <c r="A1176" s="3" t="s">
        <v>792</v>
      </c>
      <c r="B1176" s="3" t="s">
        <v>813</v>
      </c>
      <c r="C1176" s="4">
        <v>700.253277531262</v>
      </c>
      <c r="D1176" s="3" t="s">
        <v>26</v>
      </c>
      <c r="E1176" s="3" t="s">
        <v>27</v>
      </c>
      <c r="F1176" s="3" t="s">
        <v>28</v>
      </c>
      <c r="G1176" s="7">
        <f>C1176*1.05</f>
        <v>735.2659414078252</v>
      </c>
    </row>
    <row r="1177" spans="8:8" ht="20.25" customHeight="1">
      <c r="A1177" s="3" t="s">
        <v>792</v>
      </c>
      <c r="B1177" s="3" t="s">
        <v>813</v>
      </c>
      <c r="C1177" s="4">
        <v>700.253277531262</v>
      </c>
      <c r="D1177" s="3" t="s">
        <v>803</v>
      </c>
      <c r="E1177" s="3" t="s">
        <v>804</v>
      </c>
      <c r="F1177" s="3" t="s">
        <v>805</v>
      </c>
      <c r="G1177" s="7">
        <f>C1177*1.05</f>
        <v>735.2659414078252</v>
      </c>
    </row>
    <row r="1178" spans="8:8" ht="20.25" customHeight="1">
      <c r="A1178" s="3" t="s">
        <v>792</v>
      </c>
      <c r="B1178" s="3" t="s">
        <v>813</v>
      </c>
      <c r="C1178" s="4">
        <v>700.253277531262</v>
      </c>
      <c r="D1178" s="3" t="s">
        <v>806</v>
      </c>
      <c r="E1178" s="3" t="s">
        <v>202</v>
      </c>
      <c r="F1178" s="3" t="s">
        <v>817</v>
      </c>
      <c r="G1178" s="7">
        <f>C1178*1.05</f>
        <v>735.2659414078252</v>
      </c>
    </row>
    <row r="1179" spans="8:8" ht="20.25" customHeight="1">
      <c r="A1179" s="3" t="s">
        <v>792</v>
      </c>
      <c r="B1179" s="3" t="s">
        <v>813</v>
      </c>
      <c r="C1179" s="4">
        <v>700.253277531262</v>
      </c>
      <c r="D1179" s="3" t="s">
        <v>12</v>
      </c>
      <c r="E1179" s="3" t="s">
        <v>29</v>
      </c>
      <c r="F1179" s="3" t="s">
        <v>30</v>
      </c>
      <c r="G1179" s="7">
        <f>C1179/10*1.05</f>
        <v>73.52659414078252</v>
      </c>
    </row>
    <row r="1180" spans="8:8" ht="20.25" customHeight="1">
      <c r="A1180" s="3" t="s">
        <v>792</v>
      </c>
      <c r="B1180" s="3" t="s">
        <v>813</v>
      </c>
      <c r="C1180" s="4">
        <v>700.253277531262</v>
      </c>
      <c r="D1180" s="3" t="s">
        <v>818</v>
      </c>
      <c r="E1180" s="3" t="s">
        <v>727</v>
      </c>
      <c r="F1180" s="3" t="s">
        <v>819</v>
      </c>
      <c r="G1180" s="7">
        <f>C1180*1.05</f>
        <v>735.2659414078252</v>
      </c>
    </row>
    <row r="1181" spans="8:8" ht="20.25" customHeight="1">
      <c r="A1181" s="3" t="s">
        <v>820</v>
      </c>
      <c r="B1181" s="3" t="s">
        <v>429</v>
      </c>
      <c r="C1181" s="4">
        <v>4393.13719791985</v>
      </c>
      <c r="D1181" s="3" t="s">
        <v>715</v>
      </c>
      <c r="E1181" s="3" t="s">
        <v>716</v>
      </c>
      <c r="F1181" s="3" t="s">
        <v>717</v>
      </c>
      <c r="G1181" s="7">
        <f>C1181*1.05</f>
        <v>4612.794057815843</v>
      </c>
    </row>
    <row r="1182" spans="8:8" ht="20.25" customHeight="1">
      <c r="A1182" s="3" t="s">
        <v>820</v>
      </c>
      <c r="B1182" s="3" t="s">
        <v>429</v>
      </c>
      <c r="C1182" s="4">
        <v>4393.13719791985</v>
      </c>
      <c r="D1182" s="3" t="s">
        <v>23</v>
      </c>
      <c r="E1182" s="3" t="s">
        <v>24</v>
      </c>
      <c r="F1182" s="3" t="s">
        <v>25</v>
      </c>
      <c r="G1182" s="7">
        <f>C1182*1.05</f>
        <v>4612.794057815843</v>
      </c>
    </row>
    <row r="1183" spans="8:8" ht="20.25" customHeight="1">
      <c r="A1183" s="3" t="s">
        <v>820</v>
      </c>
      <c r="B1183" s="3" t="s">
        <v>429</v>
      </c>
      <c r="C1183" s="4">
        <v>4393.13719791985</v>
      </c>
      <c r="D1183" s="3" t="s">
        <v>821</v>
      </c>
      <c r="E1183" s="3" t="s">
        <v>429</v>
      </c>
      <c r="F1183" s="3" t="s">
        <v>822</v>
      </c>
      <c r="G1183" s="7">
        <f t="shared" si="74" ref="G1183:G1184">C1183*1.05</f>
        <v>4612.794057815843</v>
      </c>
    </row>
    <row r="1184" spans="8:8" ht="20.25" customHeight="1">
      <c r="A1184" s="3" t="s">
        <v>820</v>
      </c>
      <c r="B1184" s="3" t="s">
        <v>429</v>
      </c>
      <c r="C1184" s="4">
        <v>4393.13719791985</v>
      </c>
      <c r="D1184" s="3" t="s">
        <v>724</v>
      </c>
      <c r="E1184" s="3" t="s">
        <v>716</v>
      </c>
      <c r="F1184" s="3" t="s">
        <v>725</v>
      </c>
      <c r="G1184" s="7">
        <f t="shared" si="74"/>
        <v>4612.794057815843</v>
      </c>
    </row>
    <row r="1185" spans="8:8" ht="20.25" customHeight="1">
      <c r="A1185" s="3" t="s">
        <v>820</v>
      </c>
      <c r="B1185" s="3" t="s">
        <v>429</v>
      </c>
      <c r="C1185" s="4">
        <v>4393.13719791985</v>
      </c>
      <c r="D1185" s="3" t="s">
        <v>12</v>
      </c>
      <c r="E1185" s="3" t="s">
        <v>208</v>
      </c>
      <c r="F1185" s="3" t="s">
        <v>209</v>
      </c>
      <c r="G1185" s="7">
        <f>C1185/48*1.05</f>
        <v>96.09987620449672</v>
      </c>
    </row>
    <row r="1186" spans="8:8" ht="20.25" customHeight="1">
      <c r="A1186" s="3" t="s">
        <v>823</v>
      </c>
      <c r="B1186" s="3" t="s">
        <v>824</v>
      </c>
      <c r="C1186" s="4">
        <v>12.9892109015135</v>
      </c>
      <c r="D1186" s="3" t="s">
        <v>9</v>
      </c>
      <c r="E1186" s="3" t="s">
        <v>47</v>
      </c>
      <c r="F1186" s="3" t="s">
        <v>11</v>
      </c>
      <c r="G1186" s="7">
        <f>C1186*1.05</f>
        <v>13.638671446589175</v>
      </c>
    </row>
    <row r="1187" spans="8:8" ht="20.25" customHeight="1">
      <c r="A1187" s="3" t="s">
        <v>823</v>
      </c>
      <c r="B1187" s="3" t="s">
        <v>824</v>
      </c>
      <c r="C1187" s="4">
        <v>12.9892109015135</v>
      </c>
      <c r="D1187" s="3" t="s">
        <v>12</v>
      </c>
      <c r="E1187" s="3" t="s">
        <v>13</v>
      </c>
      <c r="F1187" s="3" t="s">
        <v>14</v>
      </c>
      <c r="G1187" s="7">
        <f>C1187/4*1.05</f>
        <v>3.4096678616472937</v>
      </c>
    </row>
    <row r="1188" spans="8:8" ht="20.25" customHeight="1">
      <c r="A1188" s="3" t="s">
        <v>825</v>
      </c>
      <c r="B1188" s="3" t="s">
        <v>8</v>
      </c>
      <c r="C1188" s="4">
        <v>3015.85216562533</v>
      </c>
      <c r="D1188" s="3" t="s">
        <v>9</v>
      </c>
      <c r="E1188" s="3" t="s">
        <v>47</v>
      </c>
      <c r="F1188" s="3" t="s">
        <v>48</v>
      </c>
      <c r="G1188" s="7">
        <f>C1188*1.05</f>
        <v>3166.6447739065966</v>
      </c>
    </row>
    <row r="1189" spans="8:8" ht="20.25" customHeight="1">
      <c r="A1189" s="3" t="s">
        <v>825</v>
      </c>
      <c r="B1189" s="3" t="s">
        <v>8</v>
      </c>
      <c r="C1189" s="4">
        <v>3015.85216562533</v>
      </c>
      <c r="D1189" s="3" t="s">
        <v>12</v>
      </c>
      <c r="E1189" s="3" t="s">
        <v>426</v>
      </c>
      <c r="F1189" s="3" t="s">
        <v>427</v>
      </c>
      <c r="G1189" s="7">
        <f>C1189/8*1.05</f>
        <v>395.8305967383246</v>
      </c>
    </row>
    <row r="1190" spans="8:8" ht="20.25" customHeight="1">
      <c r="A1190" s="3" t="s">
        <v>826</v>
      </c>
      <c r="B1190" s="3" t="s">
        <v>8</v>
      </c>
      <c r="C1190" s="4">
        <v>147.259633960346</v>
      </c>
      <c r="D1190" s="3" t="s">
        <v>9</v>
      </c>
      <c r="E1190" s="3" t="s">
        <v>50</v>
      </c>
      <c r="F1190" s="3" t="s">
        <v>51</v>
      </c>
      <c r="G1190" s="7">
        <f>C1190*1.05</f>
        <v>154.62261565836332</v>
      </c>
    </row>
    <row r="1191" spans="8:8" ht="20.25" customHeight="1">
      <c r="A1191" s="3" t="s">
        <v>826</v>
      </c>
      <c r="B1191" s="3" t="s">
        <v>8</v>
      </c>
      <c r="C1191" s="4">
        <v>147.259633960346</v>
      </c>
      <c r="D1191" s="3" t="s">
        <v>12</v>
      </c>
      <c r="E1191" s="3" t="s">
        <v>13</v>
      </c>
      <c r="F1191" s="3" t="s">
        <v>14</v>
      </c>
      <c r="G1191" s="7">
        <f>C1191/15*1.05</f>
        <v>10.308174377224221</v>
      </c>
    </row>
    <row r="1192" spans="8:8" ht="20.25" customHeight="1">
      <c r="A1192" s="3" t="s">
        <v>826</v>
      </c>
      <c r="B1192" s="3" t="s">
        <v>8</v>
      </c>
      <c r="C1192" s="4">
        <v>147.259633960346</v>
      </c>
      <c r="D1192" s="3" t="s">
        <v>76</v>
      </c>
      <c r="E1192" s="3" t="s">
        <v>77</v>
      </c>
      <c r="F1192" s="3" t="s">
        <v>78</v>
      </c>
      <c r="G1192" s="7">
        <f>C1192*1.05</f>
        <v>154.62261565836332</v>
      </c>
    </row>
    <row r="1193" spans="8:8" ht="20.25" customHeight="1">
      <c r="A1193" s="3" t="s">
        <v>827</v>
      </c>
      <c r="B1193" s="3" t="s">
        <v>8</v>
      </c>
      <c r="C1193" s="4">
        <v>203.882008368201</v>
      </c>
      <c r="D1193" s="3" t="s">
        <v>9</v>
      </c>
      <c r="E1193" s="3" t="s">
        <v>50</v>
      </c>
      <c r="F1193" s="3" t="s">
        <v>51</v>
      </c>
      <c r="G1193" s="7">
        <f>C1193*1.05</f>
        <v>214.0761087866111</v>
      </c>
    </row>
    <row r="1194" spans="8:8" ht="20.25" customHeight="1">
      <c r="A1194" s="3" t="s">
        <v>827</v>
      </c>
      <c r="B1194" s="3" t="s">
        <v>8</v>
      </c>
      <c r="C1194" s="4">
        <v>203.882008368201</v>
      </c>
      <c r="D1194" s="3" t="s">
        <v>12</v>
      </c>
      <c r="E1194" s="3" t="s">
        <v>13</v>
      </c>
      <c r="F1194" s="3" t="s">
        <v>14</v>
      </c>
      <c r="G1194" s="7">
        <f>C1194/8*1.05</f>
        <v>26.759513598326386</v>
      </c>
    </row>
    <row r="1195" spans="8:8" ht="20.25" customHeight="1">
      <c r="A1195" s="3" t="s">
        <v>828</v>
      </c>
      <c r="B1195" s="3" t="s">
        <v>8</v>
      </c>
      <c r="C1195" s="4">
        <v>899.093834196891</v>
      </c>
      <c r="D1195" s="3" t="s">
        <v>9</v>
      </c>
      <c r="E1195" s="3" t="s">
        <v>50</v>
      </c>
      <c r="F1195" s="3" t="s">
        <v>51</v>
      </c>
      <c r="G1195" s="7">
        <f>C1195*1.05</f>
        <v>944.0485259067356</v>
      </c>
    </row>
    <row r="1196" spans="8:8" ht="20.25" customHeight="1">
      <c r="A1196" s="3" t="s">
        <v>828</v>
      </c>
      <c r="B1196" s="3" t="s">
        <v>8</v>
      </c>
      <c r="C1196" s="4">
        <v>899.093834196891</v>
      </c>
      <c r="D1196" s="3" t="s">
        <v>12</v>
      </c>
      <c r="E1196" s="3" t="s">
        <v>208</v>
      </c>
      <c r="F1196" s="3" t="s">
        <v>209</v>
      </c>
      <c r="G1196" s="7">
        <f>C1196/15*1.05</f>
        <v>62.936568393782366</v>
      </c>
    </row>
    <row r="1197" spans="8:8" ht="20.25" customHeight="1">
      <c r="A1197" s="3" t="s">
        <v>828</v>
      </c>
      <c r="B1197" s="3" t="s">
        <v>102</v>
      </c>
      <c r="C1197" s="4">
        <v>37589.9695259594</v>
      </c>
      <c r="D1197" s="3" t="s">
        <v>23</v>
      </c>
      <c r="E1197" s="3" t="s">
        <v>24</v>
      </c>
      <c r="F1197" s="3" t="s">
        <v>25</v>
      </c>
      <c r="G1197" s="7">
        <f>C1197*1.05</f>
        <v>39469.468002257374</v>
      </c>
    </row>
    <row r="1198" spans="8:8" ht="20.25" customHeight="1">
      <c r="A1198" s="3" t="s">
        <v>828</v>
      </c>
      <c r="B1198" s="3" t="s">
        <v>102</v>
      </c>
      <c r="C1198" s="4">
        <v>37589.9695259594</v>
      </c>
      <c r="D1198" s="3" t="s">
        <v>69</v>
      </c>
      <c r="E1198" s="3" t="s">
        <v>70</v>
      </c>
      <c r="F1198" s="3" t="s">
        <v>71</v>
      </c>
      <c r="G1198" s="7">
        <f>C1198*1.05</f>
        <v>39469.468002257374</v>
      </c>
    </row>
    <row r="1199" spans="8:8" ht="20.25" customHeight="1">
      <c r="A1199" s="3" t="s">
        <v>828</v>
      </c>
      <c r="B1199" s="3" t="s">
        <v>102</v>
      </c>
      <c r="C1199" s="4">
        <v>37589.9695259594</v>
      </c>
      <c r="D1199" s="3" t="s">
        <v>26</v>
      </c>
      <c r="E1199" s="3" t="s">
        <v>27</v>
      </c>
      <c r="F1199" s="3" t="s">
        <v>28</v>
      </c>
      <c r="G1199" s="7">
        <f>C1199*1.05</f>
        <v>39469.468002257374</v>
      </c>
    </row>
    <row r="1200" spans="8:8" ht="20.25" customHeight="1">
      <c r="A1200" s="3" t="s">
        <v>828</v>
      </c>
      <c r="B1200" s="3" t="s">
        <v>102</v>
      </c>
      <c r="C1200" s="4">
        <v>37589.9695259594</v>
      </c>
      <c r="D1200" s="3" t="s">
        <v>72</v>
      </c>
      <c r="E1200" s="3" t="s">
        <v>73</v>
      </c>
      <c r="F1200" s="3" t="s">
        <v>74</v>
      </c>
      <c r="G1200" s="7">
        <f t="shared" si="75" ref="G1200:G1201">C1200*1.05</f>
        <v>39469.468002257374</v>
      </c>
    </row>
    <row r="1201" spans="8:8" ht="20.25" customHeight="1">
      <c r="A1201" s="3" t="s">
        <v>828</v>
      </c>
      <c r="B1201" s="3" t="s">
        <v>102</v>
      </c>
      <c r="C1201" s="4">
        <v>37589.9695259594</v>
      </c>
      <c r="D1201" s="3" t="s">
        <v>829</v>
      </c>
      <c r="E1201" s="3" t="s">
        <v>102</v>
      </c>
      <c r="F1201" s="3" t="s">
        <v>830</v>
      </c>
      <c r="G1201" s="7">
        <f t="shared" si="75"/>
        <v>39469.468002257374</v>
      </c>
    </row>
    <row r="1202" spans="8:8" ht="20.25" customHeight="1">
      <c r="A1202" s="3" t="s">
        <v>828</v>
      </c>
      <c r="B1202" s="3" t="s">
        <v>102</v>
      </c>
      <c r="C1202" s="4">
        <v>37589.9695259594</v>
      </c>
      <c r="D1202" s="3" t="s">
        <v>12</v>
      </c>
      <c r="E1202" s="3" t="s">
        <v>13</v>
      </c>
      <c r="F1202" s="3" t="s">
        <v>14</v>
      </c>
      <c r="G1202" s="7">
        <f>C1202/56*1.05</f>
        <v>704.8119286117388</v>
      </c>
    </row>
    <row r="1203" spans="8:8" ht="20.25" customHeight="1">
      <c r="A1203" s="3" t="s">
        <v>828</v>
      </c>
      <c r="B1203" s="3" t="s">
        <v>331</v>
      </c>
      <c r="C1203" s="4">
        <v>37589.9695259594</v>
      </c>
      <c r="D1203" s="3" t="s">
        <v>82</v>
      </c>
      <c r="E1203" s="3" t="s">
        <v>83</v>
      </c>
      <c r="F1203" s="3" t="s">
        <v>84</v>
      </c>
      <c r="G1203" s="7">
        <f>C1203/1000</f>
        <v>37.589969525959404</v>
      </c>
    </row>
    <row r="1204" spans="8:8" ht="20.25" customHeight="1">
      <c r="A1204" s="3" t="s">
        <v>828</v>
      </c>
      <c r="B1204" s="3" t="s">
        <v>387</v>
      </c>
      <c r="C1204" s="4">
        <v>11950.0333333333</v>
      </c>
      <c r="D1204" s="3" t="s">
        <v>23</v>
      </c>
      <c r="E1204" s="3" t="s">
        <v>24</v>
      </c>
      <c r="F1204" s="3" t="s">
        <v>25</v>
      </c>
      <c r="G1204" s="7">
        <f>C1204*1.05</f>
        <v>12547.534999999965</v>
      </c>
    </row>
    <row r="1205" spans="8:8" ht="20.25" customHeight="1">
      <c r="A1205" s="3" t="s">
        <v>828</v>
      </c>
      <c r="B1205" s="3" t="s">
        <v>387</v>
      </c>
      <c r="C1205" s="4">
        <v>11950.0333333333</v>
      </c>
      <c r="D1205" s="3" t="s">
        <v>26</v>
      </c>
      <c r="E1205" s="3" t="s">
        <v>27</v>
      </c>
      <c r="F1205" s="3" t="s">
        <v>28</v>
      </c>
      <c r="G1205" s="7">
        <f>C1205*1.05</f>
        <v>12547.534999999965</v>
      </c>
    </row>
    <row r="1206" spans="8:8" ht="20.25" customHeight="1">
      <c r="A1206" s="3" t="s">
        <v>828</v>
      </c>
      <c r="B1206" s="3" t="s">
        <v>387</v>
      </c>
      <c r="C1206" s="4">
        <v>11950.0333333333</v>
      </c>
      <c r="D1206" s="3" t="s">
        <v>63</v>
      </c>
      <c r="E1206" s="3" t="s">
        <v>163</v>
      </c>
      <c r="F1206" s="3" t="s">
        <v>164</v>
      </c>
      <c r="G1206" s="7">
        <f t="shared" si="76" ref="G1206:G1207">C1206*1.05</f>
        <v>12547.534999999965</v>
      </c>
    </row>
    <row r="1207" spans="8:8" ht="20.25" customHeight="1">
      <c r="A1207" s="3" t="s">
        <v>828</v>
      </c>
      <c r="B1207" s="3" t="s">
        <v>387</v>
      </c>
      <c r="C1207" s="4">
        <v>11950.0333333333</v>
      </c>
      <c r="D1207" s="3" t="s">
        <v>831</v>
      </c>
      <c r="E1207" s="3" t="s">
        <v>387</v>
      </c>
      <c r="F1207" s="3" t="s">
        <v>832</v>
      </c>
      <c r="G1207" s="7">
        <f t="shared" si="76"/>
        <v>12547.534999999965</v>
      </c>
    </row>
    <row r="1208" spans="8:8" ht="20.25" customHeight="1">
      <c r="A1208" s="3" t="s">
        <v>828</v>
      </c>
      <c r="B1208" s="3" t="s">
        <v>387</v>
      </c>
      <c r="C1208" s="4">
        <v>11950.0333333333</v>
      </c>
      <c r="D1208" s="3" t="s">
        <v>12</v>
      </c>
      <c r="E1208" s="3" t="s">
        <v>138</v>
      </c>
      <c r="F1208" s="3" t="s">
        <v>139</v>
      </c>
      <c r="G1208" s="7">
        <f>C1208/100*1.05</f>
        <v>125.47534999999966</v>
      </c>
    </row>
    <row r="1209" spans="8:8" ht="20.25" customHeight="1">
      <c r="A1209" s="3" t="s">
        <v>833</v>
      </c>
      <c r="B1209" s="3" t="s">
        <v>834</v>
      </c>
      <c r="C1209" s="4">
        <v>245.826859045505</v>
      </c>
      <c r="D1209" s="3" t="s">
        <v>835</v>
      </c>
      <c r="E1209" s="3" t="s">
        <v>836</v>
      </c>
      <c r="F1209" s="3" t="s">
        <v>837</v>
      </c>
      <c r="G1209" s="7">
        <f>C1209*1.05</f>
        <v>258.11820199778026</v>
      </c>
    </row>
    <row r="1210" spans="8:8" ht="20.25" customHeight="1">
      <c r="A1210" s="3" t="s">
        <v>833</v>
      </c>
      <c r="B1210" s="3" t="s">
        <v>834</v>
      </c>
      <c r="C1210" s="4">
        <v>245.826859045505</v>
      </c>
      <c r="D1210" s="3" t="s">
        <v>23</v>
      </c>
      <c r="E1210" s="3" t="s">
        <v>24</v>
      </c>
      <c r="F1210" s="3" t="s">
        <v>25</v>
      </c>
      <c r="G1210" s="7">
        <f>C1210*1.05</f>
        <v>258.11820199778026</v>
      </c>
    </row>
    <row r="1211" spans="8:8" ht="20.25" customHeight="1">
      <c r="A1211" s="3" t="s">
        <v>833</v>
      </c>
      <c r="B1211" s="3" t="s">
        <v>834</v>
      </c>
      <c r="C1211" s="4">
        <v>245.826859045505</v>
      </c>
      <c r="D1211" s="3" t="s">
        <v>721</v>
      </c>
      <c r="E1211" s="3" t="s">
        <v>722</v>
      </c>
      <c r="F1211" s="3" t="s">
        <v>723</v>
      </c>
      <c r="G1211" s="7">
        <f>C1211*1.05</f>
        <v>258.11820199778026</v>
      </c>
    </row>
    <row r="1212" spans="8:8" ht="20.25" customHeight="1">
      <c r="A1212" s="3" t="s">
        <v>833</v>
      </c>
      <c r="B1212" s="3" t="s">
        <v>834</v>
      </c>
      <c r="C1212" s="4">
        <v>245.826859045505</v>
      </c>
      <c r="D1212" s="3" t="s">
        <v>838</v>
      </c>
      <c r="E1212" s="3" t="s">
        <v>839</v>
      </c>
      <c r="F1212" s="3" t="s">
        <v>840</v>
      </c>
      <c r="G1212" s="7">
        <f>C1212*1.05</f>
        <v>258.11820199778026</v>
      </c>
    </row>
    <row r="1213" spans="8:8" ht="20.25" customHeight="1">
      <c r="A1213" s="3" t="s">
        <v>833</v>
      </c>
      <c r="B1213" s="3" t="s">
        <v>834</v>
      </c>
      <c r="C1213" s="4">
        <v>245.826859045505</v>
      </c>
      <c r="D1213" s="3" t="s">
        <v>12</v>
      </c>
      <c r="E1213" s="3" t="s">
        <v>598</v>
      </c>
      <c r="F1213" s="3" t="s">
        <v>599</v>
      </c>
      <c r="G1213" s="7">
        <f>C1213/8*1.05</f>
        <v>32.26477524972253</v>
      </c>
    </row>
    <row r="1214" spans="8:8" ht="20.25" customHeight="1">
      <c r="A1214" s="3" t="s">
        <v>833</v>
      </c>
      <c r="B1214" s="3" t="s">
        <v>834</v>
      </c>
      <c r="C1214" s="4">
        <v>245.826859045505</v>
      </c>
      <c r="D1214" s="3" t="s">
        <v>841</v>
      </c>
      <c r="E1214" s="3" t="s">
        <v>842</v>
      </c>
      <c r="F1214" s="3" t="s">
        <v>843</v>
      </c>
      <c r="G1214" s="7">
        <f t="shared" si="77" ref="G1214:G1220">C1214*1.05</f>
        <v>258.11820199778026</v>
      </c>
    </row>
    <row r="1215" spans="8:8" ht="20.25" customHeight="1">
      <c r="A1215" s="3" t="s">
        <v>833</v>
      </c>
      <c r="B1215" s="3" t="s">
        <v>278</v>
      </c>
      <c r="C1215" s="4">
        <v>184692.349436561</v>
      </c>
      <c r="D1215" s="3" t="s">
        <v>844</v>
      </c>
      <c r="E1215" s="3" t="s">
        <v>845</v>
      </c>
      <c r="F1215" s="3" t="s">
        <v>846</v>
      </c>
      <c r="G1215" s="7">
        <f t="shared" si="77"/>
        <v>193926.96690838906</v>
      </c>
    </row>
    <row r="1216" spans="8:8" ht="20.25" customHeight="1">
      <c r="A1216" s="3" t="s">
        <v>833</v>
      </c>
      <c r="B1216" s="3" t="s">
        <v>278</v>
      </c>
      <c r="C1216" s="4">
        <v>184692.349436561</v>
      </c>
      <c r="D1216" s="3" t="s">
        <v>23</v>
      </c>
      <c r="E1216" s="3" t="s">
        <v>24</v>
      </c>
      <c r="F1216" s="3" t="s">
        <v>25</v>
      </c>
      <c r="G1216" s="7">
        <f t="shared" si="77"/>
        <v>193926.96690838906</v>
      </c>
    </row>
    <row r="1217" spans="8:8" ht="20.25" customHeight="1">
      <c r="A1217" s="3" t="s">
        <v>833</v>
      </c>
      <c r="B1217" s="3" t="s">
        <v>278</v>
      </c>
      <c r="C1217" s="4">
        <v>184692.349436561</v>
      </c>
      <c r="D1217" s="3" t="s">
        <v>26</v>
      </c>
      <c r="E1217" s="3" t="s">
        <v>27</v>
      </c>
      <c r="F1217" s="3" t="s">
        <v>28</v>
      </c>
      <c r="G1217" s="7">
        <f t="shared" si="77"/>
        <v>193926.96690838906</v>
      </c>
    </row>
    <row r="1218" spans="8:8" ht="20.25" customHeight="1">
      <c r="A1218" s="3" t="s">
        <v>833</v>
      </c>
      <c r="B1218" s="3" t="s">
        <v>278</v>
      </c>
      <c r="C1218" s="4">
        <v>184692.349436561</v>
      </c>
      <c r="D1218" s="3" t="s">
        <v>847</v>
      </c>
      <c r="E1218" s="3" t="s">
        <v>848</v>
      </c>
      <c r="F1218" s="3" t="s">
        <v>849</v>
      </c>
      <c r="G1218" s="7">
        <f t="shared" si="77"/>
        <v>193926.96690838906</v>
      </c>
    </row>
    <row r="1219" spans="8:8" ht="20.25" customHeight="1">
      <c r="A1219" s="3" t="s">
        <v>833</v>
      </c>
      <c r="B1219" s="3" t="s">
        <v>278</v>
      </c>
      <c r="C1219" s="4">
        <v>184692.349436561</v>
      </c>
      <c r="D1219" s="3" t="s">
        <v>850</v>
      </c>
      <c r="E1219" s="3" t="s">
        <v>851</v>
      </c>
      <c r="F1219" s="3" t="s">
        <v>852</v>
      </c>
      <c r="G1219" s="7">
        <f t="shared" si="77"/>
        <v>193926.96690838906</v>
      </c>
    </row>
    <row r="1220" spans="8:8" ht="20.25" customHeight="1">
      <c r="A1220" s="3" t="s">
        <v>833</v>
      </c>
      <c r="B1220" s="3" t="s">
        <v>278</v>
      </c>
      <c r="C1220" s="4">
        <v>184692.349436561</v>
      </c>
      <c r="D1220" s="3" t="s">
        <v>853</v>
      </c>
      <c r="E1220" s="3" t="s">
        <v>278</v>
      </c>
      <c r="F1220" s="3" t="s">
        <v>854</v>
      </c>
      <c r="G1220" s="7">
        <f t="shared" si="77"/>
        <v>193926.96690838906</v>
      </c>
    </row>
    <row r="1221" spans="8:8" ht="20.25" customHeight="1">
      <c r="A1221" s="3" t="s">
        <v>833</v>
      </c>
      <c r="B1221" s="3" t="s">
        <v>278</v>
      </c>
      <c r="C1221" s="4">
        <v>184692.349436561</v>
      </c>
      <c r="D1221" s="3" t="s">
        <v>12</v>
      </c>
      <c r="E1221" s="3" t="s">
        <v>138</v>
      </c>
      <c r="F1221" s="3" t="s">
        <v>139</v>
      </c>
      <c r="G1221" s="7">
        <f>C1221/60*1.05</f>
        <v>3232.116115139818</v>
      </c>
    </row>
    <row r="1222" spans="8:8" ht="20.25" customHeight="1">
      <c r="A1222" s="3" t="s">
        <v>833</v>
      </c>
      <c r="B1222" s="3" t="s">
        <v>855</v>
      </c>
      <c r="C1222" s="4">
        <v>4365.93734842361</v>
      </c>
      <c r="D1222" s="3" t="s">
        <v>856</v>
      </c>
      <c r="E1222" s="3" t="s">
        <v>857</v>
      </c>
      <c r="F1222" s="3" t="s">
        <v>858</v>
      </c>
      <c r="G1222" s="7">
        <f>C1222*1.05</f>
        <v>4584.234215844791</v>
      </c>
    </row>
    <row r="1223" spans="8:8" ht="20.25" customHeight="1">
      <c r="A1223" s="3" t="s">
        <v>833</v>
      </c>
      <c r="B1223" s="3" t="s">
        <v>855</v>
      </c>
      <c r="C1223" s="4">
        <v>4365.93734842361</v>
      </c>
      <c r="D1223" s="3" t="s">
        <v>23</v>
      </c>
      <c r="E1223" s="3" t="s">
        <v>24</v>
      </c>
      <c r="F1223" s="3" t="s">
        <v>25</v>
      </c>
      <c r="G1223" s="7">
        <f>C1223*1.05</f>
        <v>4584.234215844791</v>
      </c>
    </row>
    <row r="1224" spans="8:8" ht="20.25" customHeight="1">
      <c r="A1224" s="3" t="s">
        <v>833</v>
      </c>
      <c r="B1224" s="3" t="s">
        <v>855</v>
      </c>
      <c r="C1224" s="4">
        <v>4365.93734842361</v>
      </c>
      <c r="D1224" s="3" t="s">
        <v>26</v>
      </c>
      <c r="E1224" s="3" t="s">
        <v>27</v>
      </c>
      <c r="F1224" s="3" t="s">
        <v>28</v>
      </c>
      <c r="G1224" s="7">
        <f>C1224*1.05</f>
        <v>4584.234215844791</v>
      </c>
    </row>
    <row r="1225" spans="8:8" ht="20.25" customHeight="1">
      <c r="A1225" s="3" t="s">
        <v>833</v>
      </c>
      <c r="B1225" s="3" t="s">
        <v>855</v>
      </c>
      <c r="C1225" s="4">
        <v>4365.93734842361</v>
      </c>
      <c r="D1225" s="3" t="s">
        <v>603</v>
      </c>
      <c r="E1225" s="3" t="s">
        <v>604</v>
      </c>
      <c r="F1225" s="3" t="s">
        <v>605</v>
      </c>
      <c r="G1225" s="7">
        <f t="shared" si="78" ref="G1225:G1228">C1225*1.05</f>
        <v>4584.234215844791</v>
      </c>
    </row>
    <row r="1226" spans="8:8" ht="20.25" customHeight="1">
      <c r="A1226" s="3" t="s">
        <v>833</v>
      </c>
      <c r="B1226" s="3" t="s">
        <v>855</v>
      </c>
      <c r="C1226" s="4">
        <v>4365.93734842361</v>
      </c>
      <c r="D1226" s="3" t="s">
        <v>595</v>
      </c>
      <c r="E1226" s="3" t="s">
        <v>596</v>
      </c>
      <c r="F1226" s="3" t="s">
        <v>597</v>
      </c>
      <c r="G1226" s="7">
        <f t="shared" si="78"/>
        <v>4584.234215844791</v>
      </c>
    </row>
    <row r="1227" spans="8:8" ht="20.25" customHeight="1">
      <c r="A1227" s="3" t="s">
        <v>833</v>
      </c>
      <c r="B1227" s="3" t="s">
        <v>855</v>
      </c>
      <c r="C1227" s="4">
        <v>4365.93734842361</v>
      </c>
      <c r="D1227" s="3" t="s">
        <v>307</v>
      </c>
      <c r="E1227" s="3" t="s">
        <v>308</v>
      </c>
      <c r="F1227" s="3" t="s">
        <v>309</v>
      </c>
      <c r="G1227" s="7">
        <f t="shared" si="78"/>
        <v>4584.234215844791</v>
      </c>
    </row>
    <row r="1228" spans="8:8" ht="20.25" customHeight="1">
      <c r="A1228" s="3" t="s">
        <v>833</v>
      </c>
      <c r="B1228" s="3" t="s">
        <v>855</v>
      </c>
      <c r="C1228" s="4">
        <v>4365.93734842361</v>
      </c>
      <c r="D1228" s="3" t="s">
        <v>838</v>
      </c>
      <c r="E1228" s="3" t="s">
        <v>859</v>
      </c>
      <c r="F1228" s="3" t="s">
        <v>860</v>
      </c>
      <c r="G1228" s="7">
        <f t="shared" si="78"/>
        <v>4584.234215844791</v>
      </c>
    </row>
    <row r="1229" spans="8:8" ht="20.25" customHeight="1">
      <c r="A1229" s="3" t="s">
        <v>833</v>
      </c>
      <c r="B1229" s="3" t="s">
        <v>855</v>
      </c>
      <c r="C1229" s="4">
        <v>4365.93734842361</v>
      </c>
      <c r="D1229" s="3" t="s">
        <v>12</v>
      </c>
      <c r="E1229" s="3" t="s">
        <v>13</v>
      </c>
      <c r="F1229" s="3" t="s">
        <v>14</v>
      </c>
      <c r="G1229" s="7">
        <f>C1229/24*1.05</f>
        <v>191.00975899353296</v>
      </c>
    </row>
    <row r="1230" spans="8:8" ht="20.25" customHeight="1">
      <c r="A1230" s="3" t="s">
        <v>833</v>
      </c>
      <c r="B1230" s="3" t="s">
        <v>855</v>
      </c>
      <c r="C1230" s="4">
        <v>4365.93734842361</v>
      </c>
      <c r="D1230" s="3" t="s">
        <v>861</v>
      </c>
      <c r="E1230" s="3" t="s">
        <v>862</v>
      </c>
      <c r="F1230" s="3" t="s">
        <v>863</v>
      </c>
      <c r="G1230" s="7">
        <f t="shared" si="79" ref="G1230:G1236">C1230*1.05</f>
        <v>4584.234215844791</v>
      </c>
    </row>
    <row r="1231" spans="8:8" ht="20.25" customHeight="1">
      <c r="A1231" s="3" t="s">
        <v>833</v>
      </c>
      <c r="B1231" s="3" t="s">
        <v>855</v>
      </c>
      <c r="C1231" s="4">
        <v>4365.93734842361</v>
      </c>
      <c r="D1231" s="3" t="s">
        <v>864</v>
      </c>
      <c r="E1231" s="3" t="s">
        <v>865</v>
      </c>
      <c r="F1231" s="3" t="s">
        <v>866</v>
      </c>
      <c r="G1231" s="7">
        <f t="shared" si="79"/>
        <v>4584.234215844791</v>
      </c>
    </row>
    <row r="1232" spans="8:8" ht="20.25" customHeight="1">
      <c r="A1232" s="3" t="s">
        <v>833</v>
      </c>
      <c r="B1232" s="3" t="s">
        <v>859</v>
      </c>
      <c r="C1232" s="4">
        <v>2361.43646183634</v>
      </c>
      <c r="D1232" s="3" t="s">
        <v>856</v>
      </c>
      <c r="E1232" s="3" t="s">
        <v>857</v>
      </c>
      <c r="F1232" s="3" t="s">
        <v>858</v>
      </c>
      <c r="G1232" s="7">
        <f t="shared" si="79"/>
        <v>2479.508284928157</v>
      </c>
    </row>
    <row r="1233" spans="8:8" ht="20.25" customHeight="1">
      <c r="A1233" s="3" t="s">
        <v>833</v>
      </c>
      <c r="B1233" s="3" t="s">
        <v>859</v>
      </c>
      <c r="C1233" s="4">
        <v>2361.43646183634</v>
      </c>
      <c r="D1233" s="3" t="s">
        <v>23</v>
      </c>
      <c r="E1233" s="3" t="s">
        <v>24</v>
      </c>
      <c r="F1233" s="3" t="s">
        <v>25</v>
      </c>
      <c r="G1233" s="7">
        <f t="shared" si="79"/>
        <v>2479.508284928157</v>
      </c>
    </row>
    <row r="1234" spans="8:8" ht="20.25" customHeight="1">
      <c r="A1234" s="3" t="s">
        <v>833</v>
      </c>
      <c r="B1234" s="3" t="s">
        <v>859</v>
      </c>
      <c r="C1234" s="4">
        <v>2361.43646183634</v>
      </c>
      <c r="D1234" s="3" t="s">
        <v>26</v>
      </c>
      <c r="E1234" s="3" t="s">
        <v>27</v>
      </c>
      <c r="F1234" s="3" t="s">
        <v>28</v>
      </c>
      <c r="G1234" s="7">
        <f t="shared" si="79"/>
        <v>2479.508284928157</v>
      </c>
    </row>
    <row r="1235" spans="8:8" ht="20.25" customHeight="1">
      <c r="A1235" s="3" t="s">
        <v>833</v>
      </c>
      <c r="B1235" s="3" t="s">
        <v>859</v>
      </c>
      <c r="C1235" s="4">
        <v>2361.43646183634</v>
      </c>
      <c r="D1235" s="3" t="s">
        <v>850</v>
      </c>
      <c r="E1235" s="3" t="s">
        <v>867</v>
      </c>
      <c r="F1235" s="3" t="s">
        <v>868</v>
      </c>
      <c r="G1235" s="7">
        <f t="shared" si="79"/>
        <v>2479.508284928157</v>
      </c>
    </row>
    <row r="1236" spans="8:8" ht="20.25" customHeight="1">
      <c r="A1236" s="3" t="s">
        <v>833</v>
      </c>
      <c r="B1236" s="3" t="s">
        <v>859</v>
      </c>
      <c r="C1236" s="4">
        <v>2361.43646183634</v>
      </c>
      <c r="D1236" s="3" t="s">
        <v>853</v>
      </c>
      <c r="E1236" s="3" t="s">
        <v>859</v>
      </c>
      <c r="F1236" s="3" t="s">
        <v>869</v>
      </c>
      <c r="G1236" s="7">
        <f t="shared" si="79"/>
        <v>2479.508284928157</v>
      </c>
    </row>
    <row r="1237" spans="8:8" ht="20.25" customHeight="1">
      <c r="A1237" s="3" t="s">
        <v>833</v>
      </c>
      <c r="B1237" s="3" t="s">
        <v>859</v>
      </c>
      <c r="C1237" s="4">
        <v>2361.43646183634</v>
      </c>
      <c r="D1237" s="3" t="s">
        <v>12</v>
      </c>
      <c r="E1237" s="3" t="s">
        <v>138</v>
      </c>
      <c r="F1237" s="3" t="s">
        <v>139</v>
      </c>
      <c r="G1237" s="7">
        <f>C1237/24*1.05</f>
        <v>103.31284520533988</v>
      </c>
    </row>
    <row r="1238" spans="8:8" ht="20.25" customHeight="1">
      <c r="A1238" s="3" t="s">
        <v>870</v>
      </c>
      <c r="B1238" s="3" t="s">
        <v>871</v>
      </c>
      <c r="C1238" s="4">
        <v>2694.63271927988</v>
      </c>
      <c r="D1238" s="3" t="s">
        <v>291</v>
      </c>
      <c r="E1238" s="3" t="s">
        <v>292</v>
      </c>
      <c r="F1238" s="3" t="s">
        <v>293</v>
      </c>
      <c r="G1238" s="7">
        <f>C1238*1.05</f>
        <v>2829.364355243874</v>
      </c>
    </row>
    <row r="1239" spans="8:8" ht="20.25" customHeight="1">
      <c r="A1239" s="3" t="s">
        <v>870</v>
      </c>
      <c r="B1239" s="3" t="s">
        <v>871</v>
      </c>
      <c r="C1239" s="4">
        <v>2694.63271927988</v>
      </c>
      <c r="D1239" s="3" t="s">
        <v>23</v>
      </c>
      <c r="E1239" s="3" t="s">
        <v>24</v>
      </c>
      <c r="F1239" s="3" t="s">
        <v>25</v>
      </c>
      <c r="G1239" s="7">
        <f>C1239*1.05</f>
        <v>2829.364355243874</v>
      </c>
    </row>
    <row r="1240" spans="8:8" ht="20.25" customHeight="1">
      <c r="A1240" s="3" t="s">
        <v>870</v>
      </c>
      <c r="B1240" s="3" t="s">
        <v>871</v>
      </c>
      <c r="C1240" s="4">
        <v>2694.63271927988</v>
      </c>
      <c r="D1240" s="3" t="s">
        <v>69</v>
      </c>
      <c r="E1240" s="3" t="s">
        <v>70</v>
      </c>
      <c r="F1240" s="3" t="s">
        <v>71</v>
      </c>
      <c r="G1240" s="7">
        <f>C1240*1.05</f>
        <v>2829.364355243874</v>
      </c>
    </row>
    <row r="1241" spans="8:8" ht="20.25" customHeight="1">
      <c r="A1241" s="3" t="s">
        <v>870</v>
      </c>
      <c r="B1241" s="3" t="s">
        <v>871</v>
      </c>
      <c r="C1241" s="4">
        <v>2694.63271927988</v>
      </c>
      <c r="D1241" s="3" t="s">
        <v>26</v>
      </c>
      <c r="E1241" s="3" t="s">
        <v>27</v>
      </c>
      <c r="F1241" s="3" t="s">
        <v>28</v>
      </c>
      <c r="G1241" s="7">
        <f>C1241*1.05</f>
        <v>2829.364355243874</v>
      </c>
    </row>
    <row r="1242" spans="8:8" ht="20.25" customHeight="1">
      <c r="A1242" s="3" t="s">
        <v>870</v>
      </c>
      <c r="B1242" s="3" t="s">
        <v>871</v>
      </c>
      <c r="C1242" s="4">
        <v>2694.63271927988</v>
      </c>
      <c r="D1242" s="3" t="s">
        <v>872</v>
      </c>
      <c r="E1242" s="3" t="s">
        <v>873</v>
      </c>
      <c r="F1242" s="3" t="s">
        <v>874</v>
      </c>
      <c r="G1242" s="7">
        <f>C1242*1.05</f>
        <v>2829.364355243874</v>
      </c>
    </row>
    <row r="1243" spans="8:8" ht="20.25" customHeight="1">
      <c r="A1243" s="3" t="s">
        <v>870</v>
      </c>
      <c r="B1243" s="3" t="s">
        <v>871</v>
      </c>
      <c r="C1243" s="4">
        <v>2694.63271927988</v>
      </c>
      <c r="D1243" s="3" t="s">
        <v>272</v>
      </c>
      <c r="E1243" s="3" t="s">
        <v>273</v>
      </c>
      <c r="F1243" s="3" t="s">
        <v>274</v>
      </c>
      <c r="G1243" s="7">
        <f t="shared" si="80" ref="G1243:G1244">C1243*1.05</f>
        <v>2829.364355243874</v>
      </c>
    </row>
    <row r="1244" spans="8:8" ht="20.25" customHeight="1">
      <c r="A1244" s="3" t="s">
        <v>870</v>
      </c>
      <c r="B1244" s="3" t="s">
        <v>871</v>
      </c>
      <c r="C1244" s="4">
        <v>2694.63271927988</v>
      </c>
      <c r="D1244" s="3" t="s">
        <v>275</v>
      </c>
      <c r="E1244" s="3" t="s">
        <v>273</v>
      </c>
      <c r="F1244" s="3" t="s">
        <v>276</v>
      </c>
      <c r="G1244" s="7">
        <f t="shared" si="80"/>
        <v>2829.364355243874</v>
      </c>
    </row>
    <row r="1245" spans="8:8" ht="20.25" customHeight="1">
      <c r="A1245" s="3" t="s">
        <v>870</v>
      </c>
      <c r="B1245" s="3" t="s">
        <v>871</v>
      </c>
      <c r="C1245" s="4">
        <v>2694.63271927988</v>
      </c>
      <c r="D1245" s="3" t="s">
        <v>12</v>
      </c>
      <c r="E1245" s="3" t="s">
        <v>29</v>
      </c>
      <c r="F1245" s="3" t="s">
        <v>30</v>
      </c>
      <c r="G1245" s="7">
        <f>C1245/6*1.05</f>
        <v>471.560725873979</v>
      </c>
    </row>
    <row r="1246" spans="8:8" ht="20.25" customHeight="1">
      <c r="A1246" s="3" t="s">
        <v>870</v>
      </c>
      <c r="B1246" s="3" t="s">
        <v>871</v>
      </c>
      <c r="C1246" s="4">
        <v>2694.63271927988</v>
      </c>
      <c r="D1246" s="3" t="s">
        <v>875</v>
      </c>
      <c r="E1246" s="3" t="s">
        <v>873</v>
      </c>
      <c r="F1246" s="3" t="s">
        <v>876</v>
      </c>
      <c r="G1246" s="7">
        <f t="shared" si="81" ref="G1246:G1252">C1246*1.05</f>
        <v>2829.364355243874</v>
      </c>
    </row>
    <row r="1247" spans="8:8" ht="20.25" customHeight="1">
      <c r="A1247" s="3" t="s">
        <v>870</v>
      </c>
      <c r="B1247" s="3" t="s">
        <v>871</v>
      </c>
      <c r="C1247" s="4">
        <v>2694.63271927988</v>
      </c>
      <c r="D1247" s="3" t="s">
        <v>877</v>
      </c>
      <c r="E1247" s="3" t="s">
        <v>878</v>
      </c>
      <c r="F1247" s="3" t="s">
        <v>879</v>
      </c>
      <c r="G1247" s="7">
        <f t="shared" si="81"/>
        <v>2829.364355243874</v>
      </c>
    </row>
    <row r="1248" spans="8:8" ht="20.25" customHeight="1">
      <c r="A1248" s="3" t="s">
        <v>870</v>
      </c>
      <c r="B1248" s="3" t="s">
        <v>880</v>
      </c>
      <c r="C1248" s="4">
        <v>5519.06938498486</v>
      </c>
      <c r="D1248" s="3" t="s">
        <v>291</v>
      </c>
      <c r="E1248" s="3" t="s">
        <v>292</v>
      </c>
      <c r="F1248" s="3" t="s">
        <v>293</v>
      </c>
      <c r="G1248" s="7">
        <f t="shared" si="81"/>
        <v>5795.022854234104</v>
      </c>
    </row>
    <row r="1249" spans="8:8" ht="20.25" customHeight="1">
      <c r="A1249" s="3" t="s">
        <v>870</v>
      </c>
      <c r="B1249" s="3" t="s">
        <v>880</v>
      </c>
      <c r="C1249" s="4">
        <v>5519.06938498486</v>
      </c>
      <c r="D1249" s="3" t="s">
        <v>23</v>
      </c>
      <c r="E1249" s="3" t="s">
        <v>24</v>
      </c>
      <c r="F1249" s="3" t="s">
        <v>25</v>
      </c>
      <c r="G1249" s="7">
        <f t="shared" si="81"/>
        <v>5795.022854234104</v>
      </c>
    </row>
    <row r="1250" spans="8:8" ht="20.25" customHeight="1">
      <c r="A1250" s="3" t="s">
        <v>870</v>
      </c>
      <c r="B1250" s="3" t="s">
        <v>880</v>
      </c>
      <c r="C1250" s="4">
        <v>5519.06938498486</v>
      </c>
      <c r="D1250" s="3" t="s">
        <v>69</v>
      </c>
      <c r="E1250" s="3" t="s">
        <v>70</v>
      </c>
      <c r="F1250" s="3" t="s">
        <v>71</v>
      </c>
      <c r="G1250" s="7">
        <f t="shared" si="81"/>
        <v>5795.022854234104</v>
      </c>
    </row>
    <row r="1251" spans="8:8" ht="20.25" customHeight="1">
      <c r="A1251" s="3" t="s">
        <v>870</v>
      </c>
      <c r="B1251" s="3" t="s">
        <v>880</v>
      </c>
      <c r="C1251" s="4">
        <v>5519.06938498486</v>
      </c>
      <c r="D1251" s="3" t="s">
        <v>26</v>
      </c>
      <c r="E1251" s="3" t="s">
        <v>27</v>
      </c>
      <c r="F1251" s="3" t="s">
        <v>28</v>
      </c>
      <c r="G1251" s="7">
        <f t="shared" si="81"/>
        <v>5795.022854234104</v>
      </c>
    </row>
    <row r="1252" spans="8:8" ht="20.25" customHeight="1">
      <c r="A1252" s="3" t="s">
        <v>870</v>
      </c>
      <c r="B1252" s="3" t="s">
        <v>880</v>
      </c>
      <c r="C1252" s="4">
        <v>5519.06938498486</v>
      </c>
      <c r="D1252" s="3" t="s">
        <v>485</v>
      </c>
      <c r="E1252" s="3" t="s">
        <v>486</v>
      </c>
      <c r="F1252" s="3" t="s">
        <v>487</v>
      </c>
      <c r="G1252" s="7">
        <f t="shared" si="81"/>
        <v>5795.022854234104</v>
      </c>
    </row>
    <row r="1253" spans="8:8" ht="20.25" customHeight="1">
      <c r="A1253" s="3" t="s">
        <v>870</v>
      </c>
      <c r="B1253" s="3" t="s">
        <v>880</v>
      </c>
      <c r="C1253" s="4">
        <v>5519.06938498486</v>
      </c>
      <c r="D1253" s="3" t="s">
        <v>272</v>
      </c>
      <c r="E1253" s="3" t="s">
        <v>273</v>
      </c>
      <c r="F1253" s="3" t="s">
        <v>274</v>
      </c>
      <c r="G1253" s="7">
        <f t="shared" si="82" ref="G1253:G1254">C1253*1.05</f>
        <v>5795.022854234104</v>
      </c>
    </row>
    <row r="1254" spans="8:8" ht="20.25" customHeight="1">
      <c r="A1254" s="3" t="s">
        <v>870</v>
      </c>
      <c r="B1254" s="3" t="s">
        <v>880</v>
      </c>
      <c r="C1254" s="4">
        <v>5519.06938498486</v>
      </c>
      <c r="D1254" s="3" t="s">
        <v>275</v>
      </c>
      <c r="E1254" s="3" t="s">
        <v>273</v>
      </c>
      <c r="F1254" s="3" t="s">
        <v>276</v>
      </c>
      <c r="G1254" s="7">
        <f t="shared" si="82"/>
        <v>5795.022854234104</v>
      </c>
    </row>
    <row r="1255" spans="8:8" ht="20.25" customHeight="1">
      <c r="A1255" s="3" t="s">
        <v>870</v>
      </c>
      <c r="B1255" s="3" t="s">
        <v>880</v>
      </c>
      <c r="C1255" s="4">
        <v>5519.06938498486</v>
      </c>
      <c r="D1255" s="3" t="s">
        <v>12</v>
      </c>
      <c r="E1255" s="3" t="s">
        <v>29</v>
      </c>
      <c r="F1255" s="3" t="s">
        <v>30</v>
      </c>
      <c r="G1255" s="7">
        <f>C1255/6*1.05</f>
        <v>965.8371423723506</v>
      </c>
    </row>
    <row r="1256" spans="8:8" ht="20.25" customHeight="1">
      <c r="A1256" s="3" t="s">
        <v>870</v>
      </c>
      <c r="B1256" s="3" t="s">
        <v>880</v>
      </c>
      <c r="C1256" s="4">
        <v>5519.06938498486</v>
      </c>
      <c r="D1256" s="3" t="s">
        <v>875</v>
      </c>
      <c r="E1256" s="3" t="s">
        <v>873</v>
      </c>
      <c r="F1256" s="3" t="s">
        <v>876</v>
      </c>
      <c r="G1256" s="7">
        <f t="shared" si="83" ref="G1256:G1260">C1256*1.05</f>
        <v>5795.022854234104</v>
      </c>
    </row>
    <row r="1257" spans="8:8" ht="20.25" customHeight="1">
      <c r="A1257" s="3" t="s">
        <v>870</v>
      </c>
      <c r="B1257" s="3" t="s">
        <v>880</v>
      </c>
      <c r="C1257" s="4">
        <v>5519.06938498486</v>
      </c>
      <c r="D1257" s="3" t="s">
        <v>877</v>
      </c>
      <c r="E1257" s="3" t="s">
        <v>878</v>
      </c>
      <c r="F1257" s="3" t="s">
        <v>879</v>
      </c>
      <c r="G1257" s="7">
        <f t="shared" si="83"/>
        <v>5795.022854234104</v>
      </c>
    </row>
    <row r="1258" spans="8:8" ht="20.25" customHeight="1">
      <c r="A1258" s="3" t="s">
        <v>870</v>
      </c>
      <c r="B1258" s="3" t="s">
        <v>881</v>
      </c>
      <c r="C1258" s="4">
        <v>22516.9479691517</v>
      </c>
      <c r="D1258" s="3" t="s">
        <v>23</v>
      </c>
      <c r="E1258" s="3" t="s">
        <v>24</v>
      </c>
      <c r="F1258" s="3" t="s">
        <v>25</v>
      </c>
      <c r="G1258" s="7">
        <f t="shared" si="83"/>
        <v>23642.795367609287</v>
      </c>
    </row>
    <row r="1259" spans="8:8" ht="20.25" customHeight="1">
      <c r="A1259" s="3" t="s">
        <v>870</v>
      </c>
      <c r="B1259" s="3" t="s">
        <v>881</v>
      </c>
      <c r="C1259" s="4">
        <v>22516.9479691517</v>
      </c>
      <c r="D1259" s="3" t="s">
        <v>69</v>
      </c>
      <c r="E1259" s="3" t="s">
        <v>70</v>
      </c>
      <c r="F1259" s="3" t="s">
        <v>71</v>
      </c>
      <c r="G1259" s="7">
        <f t="shared" si="83"/>
        <v>23642.795367609287</v>
      </c>
    </row>
    <row r="1260" spans="8:8" ht="20.25" customHeight="1">
      <c r="A1260" s="3" t="s">
        <v>870</v>
      </c>
      <c r="B1260" s="3" t="s">
        <v>881</v>
      </c>
      <c r="C1260" s="4">
        <v>22516.9479691517</v>
      </c>
      <c r="D1260" s="3" t="s">
        <v>26</v>
      </c>
      <c r="E1260" s="3" t="s">
        <v>27</v>
      </c>
      <c r="F1260" s="3" t="s">
        <v>28</v>
      </c>
      <c r="G1260" s="7">
        <f t="shared" si="83"/>
        <v>23642.795367609287</v>
      </c>
    </row>
    <row r="1261" spans="8:8" ht="20.25" customHeight="1">
      <c r="A1261" s="3" t="s">
        <v>870</v>
      </c>
      <c r="B1261" s="3" t="s">
        <v>881</v>
      </c>
      <c r="C1261" s="4">
        <v>22516.9479691517</v>
      </c>
      <c r="D1261" s="3" t="s">
        <v>72</v>
      </c>
      <c r="E1261" s="3" t="s">
        <v>204</v>
      </c>
      <c r="F1261" s="3" t="s">
        <v>205</v>
      </c>
      <c r="G1261" s="7">
        <f t="shared" si="84" ref="G1261:G1262">C1261*1.05</f>
        <v>23642.795367609287</v>
      </c>
    </row>
    <row r="1262" spans="8:8" ht="20.25" customHeight="1">
      <c r="A1262" s="3" t="s">
        <v>870</v>
      </c>
      <c r="B1262" s="3" t="s">
        <v>881</v>
      </c>
      <c r="C1262" s="4">
        <v>22516.9479691517</v>
      </c>
      <c r="D1262" s="3" t="s">
        <v>882</v>
      </c>
      <c r="E1262" s="3" t="s">
        <v>881</v>
      </c>
      <c r="F1262" s="3" t="s">
        <v>883</v>
      </c>
      <c r="G1262" s="7">
        <f t="shared" si="84"/>
        <v>23642.795367609287</v>
      </c>
    </row>
    <row r="1263" spans="8:8" ht="20.25" customHeight="1">
      <c r="A1263" s="3" t="s">
        <v>870</v>
      </c>
      <c r="B1263" s="3" t="s">
        <v>881</v>
      </c>
      <c r="C1263" s="4">
        <v>22516.9479691517</v>
      </c>
      <c r="D1263" s="3" t="s">
        <v>12</v>
      </c>
      <c r="E1263" s="3" t="s">
        <v>138</v>
      </c>
      <c r="F1263" s="3" t="s">
        <v>139</v>
      </c>
      <c r="G1263" s="7">
        <f>C1263/64*1.05</f>
        <v>369.4186776188951</v>
      </c>
    </row>
    <row r="1264" spans="8:8" ht="20.25" customHeight="1">
      <c r="A1264" s="3" t="s">
        <v>870</v>
      </c>
      <c r="B1264" s="3" t="s">
        <v>884</v>
      </c>
      <c r="C1264" s="4">
        <v>14312.32</v>
      </c>
      <c r="D1264" s="3" t="s">
        <v>23</v>
      </c>
      <c r="E1264" s="3" t="s">
        <v>24</v>
      </c>
      <c r="F1264" s="3" t="s">
        <v>25</v>
      </c>
      <c r="G1264" s="7">
        <f>C1264*1.05</f>
        <v>15027.936</v>
      </c>
    </row>
    <row r="1265" spans="8:8" ht="20.25" customHeight="1">
      <c r="A1265" s="3" t="s">
        <v>870</v>
      </c>
      <c r="B1265" s="3" t="s">
        <v>884</v>
      </c>
      <c r="C1265" s="4">
        <v>14312.32</v>
      </c>
      <c r="D1265" s="3" t="s">
        <v>69</v>
      </c>
      <c r="E1265" s="3" t="s">
        <v>70</v>
      </c>
      <c r="F1265" s="3" t="s">
        <v>71</v>
      </c>
      <c r="G1265" s="7">
        <f>C1265*2*1.05</f>
        <v>30055.872</v>
      </c>
    </row>
    <row r="1266" spans="8:8" ht="20.25" customHeight="1">
      <c r="A1266" s="3" t="s">
        <v>870</v>
      </c>
      <c r="B1266" s="3" t="s">
        <v>884</v>
      </c>
      <c r="C1266" s="4">
        <v>14312.32</v>
      </c>
      <c r="D1266" s="3" t="s">
        <v>26</v>
      </c>
      <c r="E1266" s="3" t="s">
        <v>27</v>
      </c>
      <c r="F1266" s="3" t="s">
        <v>28</v>
      </c>
      <c r="G1266" s="7">
        <f>C1266*1.05</f>
        <v>15027.936</v>
      </c>
    </row>
    <row r="1267" spans="8:8" ht="20.25" customHeight="1">
      <c r="A1267" s="3" t="s">
        <v>870</v>
      </c>
      <c r="B1267" s="3" t="s">
        <v>884</v>
      </c>
      <c r="C1267" s="4">
        <v>14312.32</v>
      </c>
      <c r="D1267" s="3" t="s">
        <v>885</v>
      </c>
      <c r="E1267" s="3" t="s">
        <v>886</v>
      </c>
      <c r="F1267" s="3" t="s">
        <v>887</v>
      </c>
      <c r="G1267" s="7">
        <f>C1267*1.05</f>
        <v>15027.936</v>
      </c>
    </row>
    <row r="1268" spans="8:8" ht="20.25" customHeight="1">
      <c r="A1268" s="3" t="s">
        <v>870</v>
      </c>
      <c r="B1268" s="3" t="s">
        <v>884</v>
      </c>
      <c r="C1268" s="4">
        <v>14312.32</v>
      </c>
      <c r="D1268" s="3" t="s">
        <v>803</v>
      </c>
      <c r="E1268" s="3" t="s">
        <v>804</v>
      </c>
      <c r="F1268" s="3" t="s">
        <v>805</v>
      </c>
      <c r="G1268" s="7">
        <f t="shared" si="85" ref="G1268:G1269">C1268*1.05</f>
        <v>15027.936</v>
      </c>
    </row>
    <row r="1269" spans="8:8" ht="20.25" customHeight="1">
      <c r="A1269" s="3" t="s">
        <v>870</v>
      </c>
      <c r="B1269" s="3" t="s">
        <v>884</v>
      </c>
      <c r="C1269" s="4">
        <v>14312.32</v>
      </c>
      <c r="D1269" s="3" t="s">
        <v>721</v>
      </c>
      <c r="E1269" s="3" t="s">
        <v>722</v>
      </c>
      <c r="F1269" s="3" t="s">
        <v>723</v>
      </c>
      <c r="G1269" s="7">
        <f t="shared" si="85"/>
        <v>15027.936</v>
      </c>
    </row>
    <row r="1270" spans="8:8" ht="20.25" customHeight="1">
      <c r="A1270" s="3" t="s">
        <v>870</v>
      </c>
      <c r="B1270" s="3" t="s">
        <v>884</v>
      </c>
      <c r="C1270" s="4">
        <v>14312.32</v>
      </c>
      <c r="D1270" s="3" t="s">
        <v>808</v>
      </c>
      <c r="E1270" s="3" t="s">
        <v>809</v>
      </c>
      <c r="F1270" s="3" t="s">
        <v>810</v>
      </c>
      <c r="G1270" s="7">
        <f t="shared" si="86" ref="G1270:G1272">C1270*1.05</f>
        <v>15027.936</v>
      </c>
    </row>
    <row r="1271" spans="8:8" ht="20.25" customHeight="1">
      <c r="A1271" s="3" t="s">
        <v>870</v>
      </c>
      <c r="B1271" s="3" t="s">
        <v>884</v>
      </c>
      <c r="C1271" s="4">
        <v>14312.32</v>
      </c>
      <c r="D1271" s="3" t="s">
        <v>888</v>
      </c>
      <c r="E1271" s="3" t="s">
        <v>429</v>
      </c>
      <c r="F1271" s="3" t="s">
        <v>889</v>
      </c>
      <c r="G1271" s="7">
        <f t="shared" si="86"/>
        <v>15027.936</v>
      </c>
    </row>
    <row r="1272" spans="8:8" ht="20.25" customHeight="1">
      <c r="A1272" s="3" t="s">
        <v>870</v>
      </c>
      <c r="B1272" s="3" t="s">
        <v>884</v>
      </c>
      <c r="C1272" s="4">
        <v>14312.32</v>
      </c>
      <c r="D1272" s="3" t="s">
        <v>890</v>
      </c>
      <c r="E1272" s="3" t="s">
        <v>429</v>
      </c>
      <c r="F1272" s="3" t="s">
        <v>891</v>
      </c>
      <c r="G1272" s="7">
        <f t="shared" si="86"/>
        <v>15027.936</v>
      </c>
    </row>
    <row r="1273" spans="8:8" ht="20.25" customHeight="1">
      <c r="A1273" s="3" t="s">
        <v>870</v>
      </c>
      <c r="B1273" s="3" t="s">
        <v>884</v>
      </c>
      <c r="C1273" s="4">
        <v>14312.32</v>
      </c>
      <c r="D1273" s="3" t="s">
        <v>12</v>
      </c>
      <c r="E1273" s="3" t="s">
        <v>29</v>
      </c>
      <c r="F1273" s="3" t="s">
        <v>30</v>
      </c>
      <c r="G1273" s="7">
        <f>C1273/10*1.05</f>
        <v>1502.7936</v>
      </c>
    </row>
    <row r="1274" spans="8:8" ht="20.25" customHeight="1">
      <c r="A1274" s="3" t="s">
        <v>870</v>
      </c>
      <c r="B1274" s="3" t="s">
        <v>884</v>
      </c>
      <c r="C1274" s="4">
        <v>14312.32</v>
      </c>
      <c r="D1274" s="3" t="s">
        <v>726</v>
      </c>
      <c r="E1274" s="3" t="s">
        <v>727</v>
      </c>
      <c r="F1274" s="3" t="s">
        <v>728</v>
      </c>
      <c r="G1274" s="7">
        <f t="shared" si="87" ref="G1274:G1280">C1274*1.05</f>
        <v>15027.936</v>
      </c>
    </row>
    <row r="1275" spans="8:8" ht="20.25" customHeight="1">
      <c r="A1275" s="3" t="s">
        <v>870</v>
      </c>
      <c r="B1275" s="3" t="s">
        <v>429</v>
      </c>
      <c r="C1275" s="4">
        <v>45274.6793780971</v>
      </c>
      <c r="D1275" s="3" t="s">
        <v>892</v>
      </c>
      <c r="E1275" s="3" t="s">
        <v>73</v>
      </c>
      <c r="F1275" s="3" t="s">
        <v>893</v>
      </c>
      <c r="G1275" s="7">
        <f t="shared" si="87"/>
        <v>47538.41334700196</v>
      </c>
    </row>
    <row r="1276" spans="8:8" ht="20.25" customHeight="1">
      <c r="A1276" s="3" t="s">
        <v>870</v>
      </c>
      <c r="B1276" s="3" t="s">
        <v>429</v>
      </c>
      <c r="C1276" s="4">
        <v>45274.6793780971</v>
      </c>
      <c r="D1276" s="3" t="s">
        <v>23</v>
      </c>
      <c r="E1276" s="3" t="s">
        <v>24</v>
      </c>
      <c r="F1276" s="3" t="s">
        <v>25</v>
      </c>
      <c r="G1276" s="7">
        <f t="shared" si="87"/>
        <v>47538.41334700196</v>
      </c>
    </row>
    <row r="1277" spans="8:8" ht="20.25" customHeight="1">
      <c r="A1277" s="3" t="s">
        <v>870</v>
      </c>
      <c r="B1277" s="3" t="s">
        <v>429</v>
      </c>
      <c r="C1277" s="4">
        <v>45274.6793780971</v>
      </c>
      <c r="D1277" s="3" t="s">
        <v>69</v>
      </c>
      <c r="E1277" s="3" t="s">
        <v>70</v>
      </c>
      <c r="F1277" s="3" t="s">
        <v>71</v>
      </c>
      <c r="G1277" s="7">
        <f t="shared" si="87"/>
        <v>47538.41334700196</v>
      </c>
    </row>
    <row r="1278" spans="8:8" ht="20.25" customHeight="1">
      <c r="A1278" s="3" t="s">
        <v>870</v>
      </c>
      <c r="B1278" s="3" t="s">
        <v>429</v>
      </c>
      <c r="C1278" s="4">
        <v>45274.6793780971</v>
      </c>
      <c r="D1278" s="3" t="s">
        <v>26</v>
      </c>
      <c r="E1278" s="3" t="s">
        <v>27</v>
      </c>
      <c r="F1278" s="3" t="s">
        <v>28</v>
      </c>
      <c r="G1278" s="7">
        <f t="shared" si="87"/>
        <v>47538.41334700196</v>
      </c>
    </row>
    <row r="1279" spans="8:8" ht="20.25" customHeight="1">
      <c r="A1279" s="3" t="s">
        <v>870</v>
      </c>
      <c r="B1279" s="3" t="s">
        <v>429</v>
      </c>
      <c r="C1279" s="4">
        <v>45274.6793780971</v>
      </c>
      <c r="D1279" s="3" t="s">
        <v>808</v>
      </c>
      <c r="E1279" s="3" t="s">
        <v>809</v>
      </c>
      <c r="F1279" s="3" t="s">
        <v>810</v>
      </c>
      <c r="G1279" s="7">
        <f t="shared" si="87"/>
        <v>47538.41334700196</v>
      </c>
    </row>
    <row r="1280" spans="8:8" ht="20.25" customHeight="1">
      <c r="A1280" s="3" t="s">
        <v>870</v>
      </c>
      <c r="B1280" s="3" t="s">
        <v>429</v>
      </c>
      <c r="C1280" s="4">
        <v>45274.6793780971</v>
      </c>
      <c r="D1280" s="3" t="s">
        <v>894</v>
      </c>
      <c r="E1280" s="3" t="s">
        <v>429</v>
      </c>
      <c r="F1280" s="3" t="s">
        <v>895</v>
      </c>
      <c r="G1280" s="7">
        <f t="shared" si="87"/>
        <v>47538.41334700196</v>
      </c>
    </row>
    <row r="1281" spans="8:8" ht="20.25" customHeight="1">
      <c r="A1281" s="3" t="s">
        <v>870</v>
      </c>
      <c r="B1281" s="3" t="s">
        <v>429</v>
      </c>
      <c r="C1281" s="4">
        <v>45274.6793780971</v>
      </c>
      <c r="D1281" s="3" t="s">
        <v>882</v>
      </c>
      <c r="E1281" s="3" t="s">
        <v>429</v>
      </c>
      <c r="F1281" s="3" t="s">
        <v>896</v>
      </c>
      <c r="G1281" s="7">
        <f t="shared" si="88" ref="G1281:G1282">C1281*1.05</f>
        <v>47538.41334700196</v>
      </c>
    </row>
    <row r="1282" spans="8:8" ht="20.25" customHeight="1">
      <c r="A1282" s="3" t="s">
        <v>870</v>
      </c>
      <c r="B1282" s="3" t="s">
        <v>429</v>
      </c>
      <c r="C1282" s="4">
        <v>45274.6793780971</v>
      </c>
      <c r="D1282" s="3" t="s">
        <v>897</v>
      </c>
      <c r="E1282" s="3" t="s">
        <v>429</v>
      </c>
      <c r="F1282" s="3" t="s">
        <v>898</v>
      </c>
      <c r="G1282" s="7">
        <f t="shared" si="88"/>
        <v>47538.41334700196</v>
      </c>
    </row>
    <row r="1283" spans="8:8" ht="20.25" customHeight="1">
      <c r="A1283" s="3" t="s">
        <v>870</v>
      </c>
      <c r="B1283" s="3" t="s">
        <v>429</v>
      </c>
      <c r="C1283" s="4">
        <v>45274.6793780971</v>
      </c>
      <c r="D1283" s="3" t="s">
        <v>12</v>
      </c>
      <c r="E1283" s="3" t="s">
        <v>29</v>
      </c>
      <c r="F1283" s="3" t="s">
        <v>30</v>
      </c>
      <c r="G1283" s="7">
        <f>C1283/48*1.05</f>
        <v>990.383611395874</v>
      </c>
    </row>
    <row r="1284" spans="8:8" ht="20.25" customHeight="1">
      <c r="A1284" s="3" t="s">
        <v>870</v>
      </c>
      <c r="B1284" s="3" t="s">
        <v>813</v>
      </c>
      <c r="C1284" s="4">
        <v>7986.90694201257</v>
      </c>
      <c r="D1284" s="3" t="s">
        <v>23</v>
      </c>
      <c r="E1284" s="3" t="s">
        <v>24</v>
      </c>
      <c r="F1284" s="3" t="s">
        <v>25</v>
      </c>
      <c r="G1284" s="7">
        <f>C1284*1.05</f>
        <v>8386.2522891132</v>
      </c>
    </row>
    <row r="1285" spans="8:8" ht="20.25" customHeight="1">
      <c r="A1285" s="3" t="s">
        <v>870</v>
      </c>
      <c r="B1285" s="3" t="s">
        <v>813</v>
      </c>
      <c r="C1285" s="4">
        <v>7986.90694201257</v>
      </c>
      <c r="D1285" s="3" t="s">
        <v>69</v>
      </c>
      <c r="E1285" s="3" t="s">
        <v>70</v>
      </c>
      <c r="F1285" s="3" t="s">
        <v>71</v>
      </c>
      <c r="G1285" s="7">
        <f>C1285*2*1.05</f>
        <v>16772.5045782264</v>
      </c>
    </row>
    <row r="1286" spans="8:8" ht="20.25" customHeight="1">
      <c r="A1286" s="3" t="s">
        <v>870</v>
      </c>
      <c r="B1286" s="3" t="s">
        <v>813</v>
      </c>
      <c r="C1286" s="4">
        <v>7986.90694201257</v>
      </c>
      <c r="D1286" s="3" t="s">
        <v>26</v>
      </c>
      <c r="E1286" s="3" t="s">
        <v>27</v>
      </c>
      <c r="F1286" s="3" t="s">
        <v>28</v>
      </c>
      <c r="G1286" s="7">
        <f>C1286*1.05</f>
        <v>8386.2522891132</v>
      </c>
    </row>
    <row r="1287" spans="8:8" ht="20.25" customHeight="1">
      <c r="A1287" s="3" t="s">
        <v>870</v>
      </c>
      <c r="B1287" s="3" t="s">
        <v>813</v>
      </c>
      <c r="C1287" s="4">
        <v>7986.90694201257</v>
      </c>
      <c r="D1287" s="3" t="s">
        <v>899</v>
      </c>
      <c r="E1287" s="3" t="s">
        <v>900</v>
      </c>
      <c r="F1287" s="3" t="s">
        <v>901</v>
      </c>
      <c r="G1287" s="7">
        <f>C1287*1.05</f>
        <v>8386.2522891132</v>
      </c>
    </row>
    <row r="1288" spans="8:8" ht="20.25" customHeight="1">
      <c r="A1288" s="3" t="s">
        <v>870</v>
      </c>
      <c r="B1288" s="3" t="s">
        <v>813</v>
      </c>
      <c r="C1288" s="4">
        <v>7986.90694201257</v>
      </c>
      <c r="D1288" s="3" t="s">
        <v>803</v>
      </c>
      <c r="E1288" s="3" t="s">
        <v>804</v>
      </c>
      <c r="F1288" s="3" t="s">
        <v>805</v>
      </c>
      <c r="G1288" s="7">
        <f t="shared" si="89" ref="G1288:G1289">C1288*1.05</f>
        <v>8386.2522891132</v>
      </c>
    </row>
    <row r="1289" spans="8:8" ht="20.25" customHeight="1">
      <c r="A1289" s="3" t="s">
        <v>870</v>
      </c>
      <c r="B1289" s="3" t="s">
        <v>813</v>
      </c>
      <c r="C1289" s="4">
        <v>7986.90694201257</v>
      </c>
      <c r="D1289" s="3" t="s">
        <v>721</v>
      </c>
      <c r="E1289" s="3" t="s">
        <v>722</v>
      </c>
      <c r="F1289" s="3" t="s">
        <v>723</v>
      </c>
      <c r="G1289" s="7">
        <f t="shared" si="89"/>
        <v>8386.2522891132</v>
      </c>
    </row>
    <row r="1290" spans="8:8" ht="20.25" customHeight="1">
      <c r="A1290" s="3" t="s">
        <v>870</v>
      </c>
      <c r="B1290" s="3" t="s">
        <v>813</v>
      </c>
      <c r="C1290" s="4">
        <v>7986.90694201257</v>
      </c>
      <c r="D1290" s="3" t="s">
        <v>902</v>
      </c>
      <c r="E1290" s="3" t="s">
        <v>903</v>
      </c>
      <c r="F1290" s="3" t="s">
        <v>904</v>
      </c>
      <c r="G1290" s="7">
        <f t="shared" si="90" ref="G1290:G1291">C1290*1.05</f>
        <v>8386.2522891132</v>
      </c>
    </row>
    <row r="1291" spans="8:8" ht="20.25" customHeight="1">
      <c r="A1291" s="3" t="s">
        <v>870</v>
      </c>
      <c r="B1291" s="3" t="s">
        <v>813</v>
      </c>
      <c r="C1291" s="4">
        <v>7986.90694201257</v>
      </c>
      <c r="D1291" s="3" t="s">
        <v>890</v>
      </c>
      <c r="E1291" s="3" t="s">
        <v>202</v>
      </c>
      <c r="F1291" s="3" t="s">
        <v>905</v>
      </c>
      <c r="G1291" s="7">
        <f t="shared" si="90"/>
        <v>8386.2522891132</v>
      </c>
    </row>
    <row r="1292" spans="8:8" ht="20.25" customHeight="1">
      <c r="A1292" s="3" t="s">
        <v>870</v>
      </c>
      <c r="B1292" s="3" t="s">
        <v>813</v>
      </c>
      <c r="C1292" s="4">
        <v>7986.90694201257</v>
      </c>
      <c r="D1292" s="3" t="s">
        <v>12</v>
      </c>
      <c r="E1292" s="3" t="s">
        <v>29</v>
      </c>
      <c r="F1292" s="3" t="s">
        <v>30</v>
      </c>
      <c r="G1292" s="7">
        <f>C1292/10*1.05</f>
        <v>838.6252289113198</v>
      </c>
    </row>
    <row r="1293" spans="8:8" ht="20.25" customHeight="1">
      <c r="A1293" s="3" t="s">
        <v>870</v>
      </c>
      <c r="B1293" s="3" t="s">
        <v>813</v>
      </c>
      <c r="C1293" s="4">
        <v>7986.90694201257</v>
      </c>
      <c r="D1293" s="3" t="s">
        <v>726</v>
      </c>
      <c r="E1293" s="3" t="s">
        <v>727</v>
      </c>
      <c r="F1293" s="3" t="s">
        <v>728</v>
      </c>
      <c r="G1293" s="7">
        <f t="shared" si="91" ref="G1293:G1297">C1293*1.05</f>
        <v>8386.2522891132</v>
      </c>
    </row>
    <row r="1294" spans="8:8" ht="20.25" customHeight="1">
      <c r="A1294" s="3" t="s">
        <v>870</v>
      </c>
      <c r="B1294" s="3" t="s">
        <v>813</v>
      </c>
      <c r="C1294" s="4">
        <v>7986.90694201257</v>
      </c>
      <c r="D1294" s="3" t="s">
        <v>906</v>
      </c>
      <c r="E1294" s="3" t="s">
        <v>727</v>
      </c>
      <c r="F1294" s="3" t="s">
        <v>907</v>
      </c>
      <c r="G1294" s="7">
        <f t="shared" si="91"/>
        <v>8386.2522891132</v>
      </c>
    </row>
    <row r="1295" spans="8:8" ht="20.25" customHeight="1">
      <c r="A1295" s="3" t="s">
        <v>870</v>
      </c>
      <c r="B1295" s="3" t="s">
        <v>202</v>
      </c>
      <c r="C1295" s="4">
        <v>7601.69403824522</v>
      </c>
      <c r="D1295" s="3" t="s">
        <v>23</v>
      </c>
      <c r="E1295" s="3" t="s">
        <v>24</v>
      </c>
      <c r="F1295" s="3" t="s">
        <v>25</v>
      </c>
      <c r="G1295" s="7">
        <f t="shared" si="91"/>
        <v>7981.7787401574815</v>
      </c>
    </row>
    <row r="1296" spans="8:8" ht="20.25" customHeight="1">
      <c r="A1296" s="3" t="s">
        <v>870</v>
      </c>
      <c r="B1296" s="3" t="s">
        <v>202</v>
      </c>
      <c r="C1296" s="4">
        <v>7601.69403824522</v>
      </c>
      <c r="D1296" s="3" t="s">
        <v>69</v>
      </c>
      <c r="E1296" s="3" t="s">
        <v>70</v>
      </c>
      <c r="F1296" s="3" t="s">
        <v>71</v>
      </c>
      <c r="G1296" s="7">
        <f t="shared" si="91"/>
        <v>7981.7787401574815</v>
      </c>
    </row>
    <row r="1297" spans="8:8" ht="20.25" customHeight="1">
      <c r="A1297" s="3" t="s">
        <v>870</v>
      </c>
      <c r="B1297" s="3" t="s">
        <v>202</v>
      </c>
      <c r="C1297" s="4">
        <v>7601.69403824522</v>
      </c>
      <c r="D1297" s="3" t="s">
        <v>26</v>
      </c>
      <c r="E1297" s="3" t="s">
        <v>27</v>
      </c>
      <c r="F1297" s="3" t="s">
        <v>28</v>
      </c>
      <c r="G1297" s="7">
        <f t="shared" si="91"/>
        <v>7981.7787401574815</v>
      </c>
    </row>
    <row r="1298" spans="8:8" ht="20.25" customHeight="1">
      <c r="A1298" s="3" t="s">
        <v>870</v>
      </c>
      <c r="B1298" s="3" t="s">
        <v>202</v>
      </c>
      <c r="C1298" s="4">
        <v>7601.69403824522</v>
      </c>
      <c r="D1298" s="3" t="s">
        <v>902</v>
      </c>
      <c r="E1298" s="3" t="s">
        <v>903</v>
      </c>
      <c r="F1298" s="3" t="s">
        <v>904</v>
      </c>
      <c r="G1298" s="7">
        <f t="shared" si="92" ref="G1298:G1299">C1298*1.05</f>
        <v>7981.7787401574815</v>
      </c>
    </row>
    <row r="1299" spans="8:8" ht="20.25" customHeight="1">
      <c r="A1299" s="3" t="s">
        <v>870</v>
      </c>
      <c r="B1299" s="3" t="s">
        <v>202</v>
      </c>
      <c r="C1299" s="4">
        <v>7601.69403824522</v>
      </c>
      <c r="D1299" s="3" t="s">
        <v>882</v>
      </c>
      <c r="E1299" s="3" t="s">
        <v>202</v>
      </c>
      <c r="F1299" s="3" t="s">
        <v>908</v>
      </c>
      <c r="G1299" s="7">
        <f t="shared" si="92"/>
        <v>7981.7787401574815</v>
      </c>
    </row>
    <row r="1300" spans="8:8" ht="20.25" customHeight="1">
      <c r="A1300" s="3" t="s">
        <v>870</v>
      </c>
      <c r="B1300" s="3" t="s">
        <v>202</v>
      </c>
      <c r="C1300" s="4">
        <v>7601.69403824522</v>
      </c>
      <c r="D1300" s="3" t="s">
        <v>12</v>
      </c>
      <c r="E1300" s="3" t="s">
        <v>598</v>
      </c>
      <c r="F1300" s="3" t="s">
        <v>599</v>
      </c>
      <c r="G1300" s="7">
        <f>C1300/30*1.05</f>
        <v>266.0592913385827</v>
      </c>
    </row>
    <row r="1301" spans="8:8" ht="20.25" customHeight="1">
      <c r="A1301" s="3" t="s">
        <v>909</v>
      </c>
      <c r="B1301" s="3" t="s">
        <v>181</v>
      </c>
      <c r="C1301" s="4">
        <v>6499.60936982673</v>
      </c>
      <c r="D1301" s="3" t="s">
        <v>23</v>
      </c>
      <c r="E1301" s="3" t="s">
        <v>24</v>
      </c>
      <c r="F1301" s="3" t="s">
        <v>25</v>
      </c>
      <c r="G1301" s="7">
        <f>C1301*2*1.05</f>
        <v>13649.179676636133</v>
      </c>
    </row>
    <row r="1302" spans="8:8" ht="20.25" customHeight="1">
      <c r="A1302" s="3" t="s">
        <v>909</v>
      </c>
      <c r="B1302" s="3" t="s">
        <v>181</v>
      </c>
      <c r="C1302" s="4">
        <v>6499.60936982673</v>
      </c>
      <c r="D1302" s="3" t="s">
        <v>26</v>
      </c>
      <c r="E1302" s="3" t="s">
        <v>27</v>
      </c>
      <c r="F1302" s="3" t="s">
        <v>28</v>
      </c>
      <c r="G1302" s="7">
        <f>C1302*1.05</f>
        <v>6824.5898383180665</v>
      </c>
    </row>
    <row r="1303" spans="8:8" ht="20.25" customHeight="1">
      <c r="A1303" s="3" t="s">
        <v>909</v>
      </c>
      <c r="B1303" s="3" t="s">
        <v>181</v>
      </c>
      <c r="C1303" s="4">
        <v>6499.60936982673</v>
      </c>
      <c r="D1303" s="3" t="s">
        <v>910</v>
      </c>
      <c r="E1303" s="3" t="s">
        <v>182</v>
      </c>
      <c r="F1303" s="3" t="s">
        <v>911</v>
      </c>
      <c r="G1303" s="7">
        <f>C1303*1.05</f>
        <v>6824.5898383180665</v>
      </c>
    </row>
    <row r="1304" spans="8:8" ht="20.25" customHeight="1">
      <c r="A1304" s="3" t="s">
        <v>909</v>
      </c>
      <c r="B1304" s="3" t="s">
        <v>181</v>
      </c>
      <c r="C1304" s="4">
        <v>6499.60936982673</v>
      </c>
      <c r="D1304" s="3" t="s">
        <v>912</v>
      </c>
      <c r="E1304" s="3" t="s">
        <v>70</v>
      </c>
      <c r="F1304" s="3" t="s">
        <v>913</v>
      </c>
      <c r="G1304" s="7">
        <f>C1304*20*0.84/1000</f>
        <v>109.19343741308904</v>
      </c>
    </row>
    <row r="1305" spans="8:8" ht="20.25" customHeight="1">
      <c r="A1305" s="3" t="s">
        <v>909</v>
      </c>
      <c r="B1305" s="3" t="s">
        <v>181</v>
      </c>
      <c r="C1305" s="4">
        <v>6499.60936982673</v>
      </c>
      <c r="D1305" s="3" t="s">
        <v>914</v>
      </c>
      <c r="E1305" s="3" t="s">
        <v>186</v>
      </c>
      <c r="F1305" s="3" t="s">
        <v>915</v>
      </c>
      <c r="G1305" s="7">
        <f>C1305*1.05</f>
        <v>6824.5898383180665</v>
      </c>
    </row>
    <row r="1306" spans="8:8" ht="20.25" customHeight="1">
      <c r="A1306" s="3" t="s">
        <v>909</v>
      </c>
      <c r="B1306" s="3" t="s">
        <v>181</v>
      </c>
      <c r="C1306" s="4">
        <v>6499.60936982673</v>
      </c>
      <c r="D1306" s="3" t="s">
        <v>12</v>
      </c>
      <c r="E1306" s="3" t="s">
        <v>598</v>
      </c>
      <c r="F1306" s="3" t="s">
        <v>599</v>
      </c>
      <c r="G1306" s="7">
        <f>C1306/50*1.05</f>
        <v>136.49179676636135</v>
      </c>
    </row>
    <row r="1307" spans="8:8" ht="20.25" customHeight="1">
      <c r="A1307" s="3" t="s">
        <v>909</v>
      </c>
      <c r="B1307" s="3" t="s">
        <v>719</v>
      </c>
      <c r="C1307" s="4">
        <v>12724.8679071281</v>
      </c>
      <c r="D1307" s="3" t="s">
        <v>715</v>
      </c>
      <c r="E1307" s="3" t="s">
        <v>716</v>
      </c>
      <c r="F1307" s="3" t="s">
        <v>717</v>
      </c>
      <c r="G1307" s="7">
        <f>C1307*1.05</f>
        <v>13361.111302484505</v>
      </c>
    </row>
    <row r="1308" spans="8:8" ht="20.25" customHeight="1">
      <c r="A1308" s="3" t="s">
        <v>909</v>
      </c>
      <c r="B1308" s="3" t="s">
        <v>719</v>
      </c>
      <c r="C1308" s="4">
        <v>12724.8679071281</v>
      </c>
      <c r="D1308" s="3" t="s">
        <v>23</v>
      </c>
      <c r="E1308" s="3" t="s">
        <v>24</v>
      </c>
      <c r="F1308" s="3" t="s">
        <v>25</v>
      </c>
      <c r="G1308" s="7">
        <f>C1308*1.05</f>
        <v>13361.111302484505</v>
      </c>
    </row>
    <row r="1309" spans="8:8" ht="20.25" customHeight="1">
      <c r="A1309" s="3" t="s">
        <v>909</v>
      </c>
      <c r="B1309" s="3" t="s">
        <v>719</v>
      </c>
      <c r="C1309" s="4">
        <v>12724.8679071281</v>
      </c>
      <c r="D1309" s="3" t="s">
        <v>916</v>
      </c>
      <c r="E1309" s="3" t="s">
        <v>719</v>
      </c>
      <c r="F1309" s="3" t="s">
        <v>917</v>
      </c>
      <c r="G1309" s="7">
        <f t="shared" si="93" ref="G1309:G1310">C1309*1.05</f>
        <v>13361.111302484505</v>
      </c>
    </row>
    <row r="1310" spans="8:8" ht="20.25" customHeight="1">
      <c r="A1310" s="3" t="s">
        <v>909</v>
      </c>
      <c r="B1310" s="3" t="s">
        <v>719</v>
      </c>
      <c r="C1310" s="4">
        <v>12724.8679071281</v>
      </c>
      <c r="D1310" s="3" t="s">
        <v>724</v>
      </c>
      <c r="E1310" s="3" t="s">
        <v>716</v>
      </c>
      <c r="F1310" s="3" t="s">
        <v>725</v>
      </c>
      <c r="G1310" s="7">
        <f t="shared" si="93"/>
        <v>13361.111302484505</v>
      </c>
    </row>
    <row r="1311" spans="8:8" ht="20.25" customHeight="1">
      <c r="A1311" s="3" t="s">
        <v>909</v>
      </c>
      <c r="B1311" s="3" t="s">
        <v>719</v>
      </c>
      <c r="C1311" s="4">
        <v>12724.8679071281</v>
      </c>
      <c r="D1311" s="3" t="s">
        <v>12</v>
      </c>
      <c r="E1311" s="3" t="s">
        <v>208</v>
      </c>
      <c r="F1311" s="3" t="s">
        <v>209</v>
      </c>
      <c r="G1311" s="7">
        <f>C1311/48*1.05</f>
        <v>278.3564854684272</v>
      </c>
    </row>
    <row r="1312" spans="8:8" ht="20.25" customHeight="1">
      <c r="A1312" s="3" t="s">
        <v>918</v>
      </c>
      <c r="B1312" s="3" t="s">
        <v>8</v>
      </c>
      <c r="C1312" s="4">
        <v>147.263521288838</v>
      </c>
      <c r="D1312" s="3" t="s">
        <v>9</v>
      </c>
      <c r="E1312" s="3" t="s">
        <v>47</v>
      </c>
      <c r="F1312" s="3" t="s">
        <v>48</v>
      </c>
      <c r="G1312" s="7">
        <f>C1312*1.05</f>
        <v>154.62669735327992</v>
      </c>
    </row>
    <row r="1313" spans="8:8" ht="20.25" customHeight="1">
      <c r="A1313" s="3" t="s">
        <v>918</v>
      </c>
      <c r="B1313" s="3" t="s">
        <v>8</v>
      </c>
      <c r="C1313" s="4">
        <v>147.263521288838</v>
      </c>
      <c r="D1313" s="3" t="s">
        <v>12</v>
      </c>
      <c r="E1313" s="3" t="s">
        <v>29</v>
      </c>
      <c r="F1313" s="3" t="s">
        <v>30</v>
      </c>
      <c r="G1313" s="7">
        <f>C1313/10*1.05</f>
        <v>15.46266973532799</v>
      </c>
    </row>
    <row r="1314" spans="8:8" ht="20.25" customHeight="1">
      <c r="A1314" s="3" t="s">
        <v>919</v>
      </c>
      <c r="B1314" s="3" t="s">
        <v>401</v>
      </c>
      <c r="C1314" s="4">
        <v>130.385029465095</v>
      </c>
      <c r="D1314" s="3" t="s">
        <v>9</v>
      </c>
      <c r="E1314" s="3" t="s">
        <v>47</v>
      </c>
      <c r="F1314" s="3" t="s">
        <v>48</v>
      </c>
      <c r="G1314" s="7">
        <f>C1314*1.05</f>
        <v>136.90428093834976</v>
      </c>
    </row>
    <row r="1315" spans="8:8" ht="20.25" customHeight="1">
      <c r="A1315" s="3" t="s">
        <v>919</v>
      </c>
      <c r="B1315" s="3" t="s">
        <v>401</v>
      </c>
      <c r="C1315" s="4">
        <v>130.385029465095</v>
      </c>
      <c r="D1315" s="3" t="s">
        <v>12</v>
      </c>
      <c r="E1315" s="3" t="s">
        <v>29</v>
      </c>
      <c r="F1315" s="3" t="s">
        <v>30</v>
      </c>
      <c r="G1315" s="7">
        <f>C1315/6*1.05</f>
        <v>22.81738015639162</v>
      </c>
    </row>
    <row r="1316" spans="8:8" ht="20.25" customHeight="1">
      <c r="A1316" s="3" t="s">
        <v>920</v>
      </c>
      <c r="B1316" s="3" t="s">
        <v>8</v>
      </c>
      <c r="C1316" s="4">
        <v>164.71554609066</v>
      </c>
      <c r="D1316" s="3" t="s">
        <v>9</v>
      </c>
      <c r="E1316" s="3" t="s">
        <v>47</v>
      </c>
      <c r="F1316" s="3" t="s">
        <v>48</v>
      </c>
      <c r="G1316" s="7">
        <f>C1316*1.05</f>
        <v>172.95132339519301</v>
      </c>
    </row>
    <row r="1317" spans="8:8" ht="20.25" customHeight="1">
      <c r="A1317" s="3" t="s">
        <v>920</v>
      </c>
      <c r="B1317" s="3" t="s">
        <v>8</v>
      </c>
      <c r="C1317" s="4">
        <v>164.71554609066</v>
      </c>
      <c r="D1317" s="3" t="s">
        <v>12</v>
      </c>
      <c r="E1317" s="3" t="s">
        <v>29</v>
      </c>
      <c r="F1317" s="3" t="s">
        <v>30</v>
      </c>
      <c r="G1317" s="7">
        <f>C1317/6*1.05</f>
        <v>28.825220565865504</v>
      </c>
    </row>
    <row r="1318" spans="8:8" ht="20.25" customHeight="1">
      <c r="A1318" s="3" t="s">
        <v>921</v>
      </c>
      <c r="B1318" s="3" t="s">
        <v>8</v>
      </c>
      <c r="C1318" s="4">
        <v>84.1062551781276</v>
      </c>
      <c r="D1318" s="3" t="s">
        <v>9</v>
      </c>
      <c r="E1318" s="3" t="s">
        <v>50</v>
      </c>
      <c r="F1318" s="3" t="s">
        <v>51</v>
      </c>
      <c r="G1318" s="7">
        <f>C1318*1.05</f>
        <v>88.31156793703398</v>
      </c>
    </row>
    <row r="1319" spans="8:8" ht="20.25" customHeight="1">
      <c r="A1319" s="3" t="s">
        <v>921</v>
      </c>
      <c r="B1319" s="3" t="s">
        <v>8</v>
      </c>
      <c r="C1319" s="4">
        <v>84.1062551781276</v>
      </c>
      <c r="D1319" s="3" t="s">
        <v>12</v>
      </c>
      <c r="E1319" s="3" t="s">
        <v>13</v>
      </c>
      <c r="F1319" s="3" t="s">
        <v>14</v>
      </c>
      <c r="G1319" s="7">
        <f>C1319/15*1.05</f>
        <v>5.887437862468932</v>
      </c>
    </row>
    <row r="1320" spans="8:8" ht="20.25" customHeight="1">
      <c r="A1320" s="3" t="s">
        <v>921</v>
      </c>
      <c r="B1320" s="3" t="s">
        <v>8</v>
      </c>
      <c r="C1320" s="4">
        <v>84.1062551781276</v>
      </c>
      <c r="D1320" s="3" t="s">
        <v>76</v>
      </c>
      <c r="E1320" s="3" t="s">
        <v>116</v>
      </c>
      <c r="F1320" s="3" t="s">
        <v>117</v>
      </c>
      <c r="G1320" s="7">
        <f>C1320*1.05</f>
        <v>88.31156793703398</v>
      </c>
    </row>
    <row r="1321" spans="8:8" ht="20.25" customHeight="1">
      <c r="A1321" s="3" t="s">
        <v>922</v>
      </c>
      <c r="B1321" s="3" t="s">
        <v>8</v>
      </c>
      <c r="C1321" s="4">
        <v>145.122886597938</v>
      </c>
      <c r="D1321" s="3" t="s">
        <v>9</v>
      </c>
      <c r="E1321" s="3" t="s">
        <v>151</v>
      </c>
      <c r="F1321" s="3" t="s">
        <v>152</v>
      </c>
      <c r="G1321" s="7">
        <f>C1321*1.05</f>
        <v>152.3790309278349</v>
      </c>
    </row>
    <row r="1322" spans="8:8" ht="20.25" customHeight="1">
      <c r="A1322" s="3" t="s">
        <v>922</v>
      </c>
      <c r="B1322" s="3" t="s">
        <v>8</v>
      </c>
      <c r="C1322" s="4">
        <v>145.122886597938</v>
      </c>
      <c r="D1322" s="3" t="s">
        <v>12</v>
      </c>
      <c r="E1322" s="3" t="s">
        <v>13</v>
      </c>
      <c r="F1322" s="3" t="s">
        <v>14</v>
      </c>
      <c r="G1322" s="7">
        <f>C1322/15*1.05</f>
        <v>10.15860206185566</v>
      </c>
    </row>
    <row r="1323" spans="8:8" ht="20.25" customHeight="1">
      <c r="A1323" s="3" t="s">
        <v>923</v>
      </c>
      <c r="B1323" s="3" t="s">
        <v>8</v>
      </c>
      <c r="C1323" s="4">
        <v>86.8681142368168</v>
      </c>
      <c r="D1323" s="3" t="s">
        <v>9</v>
      </c>
      <c r="E1323" s="3" t="s">
        <v>47</v>
      </c>
      <c r="F1323" s="3" t="s">
        <v>48</v>
      </c>
      <c r="G1323" s="7">
        <f>C1323*1.05</f>
        <v>91.21151994865764</v>
      </c>
    </row>
    <row r="1324" spans="8:8" ht="20.25" customHeight="1">
      <c r="A1324" s="3" t="s">
        <v>923</v>
      </c>
      <c r="B1324" s="3" t="s">
        <v>8</v>
      </c>
      <c r="C1324" s="4">
        <v>86.8681142368168</v>
      </c>
      <c r="D1324" s="3" t="s">
        <v>12</v>
      </c>
      <c r="E1324" s="3" t="s">
        <v>29</v>
      </c>
      <c r="F1324" s="3" t="s">
        <v>30</v>
      </c>
      <c r="G1324" s="7">
        <f>C1324/8*1.05</f>
        <v>11.401439993582205</v>
      </c>
    </row>
    <row r="1325" spans="8:8" ht="20.25" customHeight="1">
      <c r="A1325" s="3" t="s">
        <v>924</v>
      </c>
      <c r="B1325" s="3" t="s">
        <v>8</v>
      </c>
      <c r="C1325" s="4">
        <v>122.270636486346</v>
      </c>
      <c r="D1325" s="3" t="s">
        <v>9</v>
      </c>
      <c r="E1325" s="3" t="s">
        <v>50</v>
      </c>
      <c r="F1325" s="3" t="s">
        <v>51</v>
      </c>
      <c r="G1325" s="7">
        <f>C1325*1.05</f>
        <v>128.3841683106633</v>
      </c>
    </row>
    <row r="1326" spans="8:8" ht="20.25" customHeight="1">
      <c r="A1326" s="3" t="s">
        <v>924</v>
      </c>
      <c r="B1326" s="3" t="s">
        <v>8</v>
      </c>
      <c r="C1326" s="4">
        <v>122.270636486346</v>
      </c>
      <c r="D1326" s="3" t="s">
        <v>12</v>
      </c>
      <c r="E1326" s="3" t="s">
        <v>13</v>
      </c>
      <c r="F1326" s="3" t="s">
        <v>14</v>
      </c>
      <c r="G1326" s="7">
        <f>C1326/20*1.05</f>
        <v>6.419208415533166</v>
      </c>
    </row>
    <row r="1327" spans="8:8" ht="20.25" customHeight="1">
      <c r="A1327" s="3" t="s">
        <v>925</v>
      </c>
      <c r="B1327" s="3" t="s">
        <v>8</v>
      </c>
      <c r="C1327" s="4">
        <v>1381.71684439383</v>
      </c>
      <c r="D1327" s="3" t="s">
        <v>9</v>
      </c>
      <c r="E1327" s="3" t="s">
        <v>50</v>
      </c>
      <c r="F1327" s="3" t="s">
        <v>51</v>
      </c>
      <c r="G1327" s="7">
        <f>C1327*1.05</f>
        <v>1450.8026866135215</v>
      </c>
    </row>
    <row r="1328" spans="8:8" ht="20.25" customHeight="1">
      <c r="A1328" s="3" t="s">
        <v>925</v>
      </c>
      <c r="B1328" s="3" t="s">
        <v>8</v>
      </c>
      <c r="C1328" s="4">
        <v>1381.71684439383</v>
      </c>
      <c r="D1328" s="3" t="s">
        <v>12</v>
      </c>
      <c r="E1328" s="3" t="s">
        <v>13</v>
      </c>
      <c r="F1328" s="3" t="s">
        <v>14</v>
      </c>
      <c r="G1328" s="7">
        <f>C1328/14*1.05</f>
        <v>103.62876332953724</v>
      </c>
    </row>
    <row r="1329" spans="8:8" ht="20.25" customHeight="1">
      <c r="A1329" s="3" t="s">
        <v>926</v>
      </c>
      <c r="B1329" s="3" t="s">
        <v>8</v>
      </c>
      <c r="C1329" s="4">
        <v>110.876811594203</v>
      </c>
      <c r="D1329" s="3" t="s">
        <v>9</v>
      </c>
      <c r="E1329" s="3" t="s">
        <v>47</v>
      </c>
      <c r="F1329" s="3" t="s">
        <v>48</v>
      </c>
      <c r="G1329" s="7">
        <f>C1329*1.05</f>
        <v>116.42065217391315</v>
      </c>
    </row>
    <row r="1330" spans="8:8" ht="20.25" customHeight="1">
      <c r="A1330" s="3" t="s">
        <v>926</v>
      </c>
      <c r="B1330" s="3" t="s">
        <v>8</v>
      </c>
      <c r="C1330" s="4">
        <v>110.876811594203</v>
      </c>
      <c r="D1330" s="3" t="s">
        <v>12</v>
      </c>
      <c r="E1330" s="3" t="s">
        <v>29</v>
      </c>
      <c r="F1330" s="3" t="s">
        <v>30</v>
      </c>
      <c r="G1330" s="7">
        <f>C1330/6*1.05</f>
        <v>19.403442028985527</v>
      </c>
    </row>
    <row r="1331" spans="8:8" ht="20.25" customHeight="1">
      <c r="A1331" s="3" t="s">
        <v>927</v>
      </c>
      <c r="B1331" s="3" t="s">
        <v>437</v>
      </c>
      <c r="C1331" s="6">
        <v>7199.20681671333</v>
      </c>
      <c r="D1331" s="3" t="s">
        <v>23</v>
      </c>
      <c r="E1331" s="3" t="s">
        <v>24</v>
      </c>
      <c r="F1331" s="3" t="s">
        <v>25</v>
      </c>
      <c r="G1331" s="7">
        <f>C1331*2*1.05</f>
        <v>15118.334315097994</v>
      </c>
    </row>
    <row r="1332" spans="8:8" ht="20.25" customHeight="1">
      <c r="A1332" s="3" t="s">
        <v>927</v>
      </c>
      <c r="B1332" s="3" t="s">
        <v>437</v>
      </c>
      <c r="C1332" s="4">
        <v>7199.20681671333</v>
      </c>
      <c r="D1332" s="3" t="s">
        <v>26</v>
      </c>
      <c r="E1332" s="3" t="s">
        <v>27</v>
      </c>
      <c r="F1332" s="3" t="s">
        <v>28</v>
      </c>
      <c r="G1332" s="7">
        <f>C1332*1.05</f>
        <v>7559.167157548997</v>
      </c>
    </row>
    <row r="1333" spans="8:8" ht="20.25" customHeight="1">
      <c r="A1333" s="3" t="s">
        <v>927</v>
      </c>
      <c r="B1333" s="3" t="s">
        <v>437</v>
      </c>
      <c r="C1333" s="4">
        <v>7199.20681671333</v>
      </c>
      <c r="D1333" s="3" t="s">
        <v>132</v>
      </c>
      <c r="E1333" s="3" t="s">
        <v>133</v>
      </c>
      <c r="F1333" s="3" t="s">
        <v>134</v>
      </c>
      <c r="G1333" s="7">
        <f>C1333*1.05</f>
        <v>7559.167157548997</v>
      </c>
    </row>
    <row r="1334" spans="8:8" ht="20.25" customHeight="1">
      <c r="A1334" s="3" t="s">
        <v>927</v>
      </c>
      <c r="B1334" s="3" t="s">
        <v>437</v>
      </c>
      <c r="C1334" s="4">
        <v>7199.20681671333</v>
      </c>
      <c r="D1334" s="3" t="s">
        <v>135</v>
      </c>
      <c r="E1334" s="3" t="s">
        <v>136</v>
      </c>
      <c r="F1334" s="3" t="s">
        <v>137</v>
      </c>
      <c r="G1334" s="7">
        <f>C1334*1.05</f>
        <v>7559.167157548997</v>
      </c>
    </row>
    <row r="1335" spans="8:8" ht="20.25" customHeight="1">
      <c r="A1335" s="3" t="s">
        <v>927</v>
      </c>
      <c r="B1335" s="3" t="s">
        <v>437</v>
      </c>
      <c r="C1335" s="4">
        <v>7199.20681671333</v>
      </c>
      <c r="D1335" s="3" t="s">
        <v>928</v>
      </c>
      <c r="E1335" s="3" t="s">
        <v>439</v>
      </c>
      <c r="F1335" s="3" t="s">
        <v>929</v>
      </c>
      <c r="G1335" s="7">
        <f>C1335*1.05</f>
        <v>7559.167157548997</v>
      </c>
    </row>
    <row r="1336" spans="8:8" ht="20.25" customHeight="1">
      <c r="A1336" s="3" t="s">
        <v>927</v>
      </c>
      <c r="B1336" s="3" t="s">
        <v>437</v>
      </c>
      <c r="C1336" s="4">
        <v>7199.20681671333</v>
      </c>
      <c r="D1336" s="3" t="s">
        <v>930</v>
      </c>
      <c r="E1336" s="3" t="s">
        <v>442</v>
      </c>
      <c r="F1336" s="3" t="s">
        <v>931</v>
      </c>
      <c r="G1336" s="7">
        <f>C1336*1.05</f>
        <v>7559.167157548997</v>
      </c>
    </row>
    <row r="1337" spans="8:8" ht="20.25" customHeight="1">
      <c r="A1337" s="3" t="s">
        <v>927</v>
      </c>
      <c r="B1337" s="3" t="s">
        <v>437</v>
      </c>
      <c r="C1337" s="4">
        <v>7199.20681671333</v>
      </c>
      <c r="D1337" s="3" t="s">
        <v>932</v>
      </c>
      <c r="E1337" s="3" t="s">
        <v>445</v>
      </c>
      <c r="F1337" s="3" t="s">
        <v>933</v>
      </c>
      <c r="G1337" s="7">
        <f>C1337*10*1.05</f>
        <v>75591.67157548996</v>
      </c>
    </row>
    <row r="1338" spans="8:8" ht="20.25" customHeight="1">
      <c r="A1338" s="3" t="s">
        <v>927</v>
      </c>
      <c r="B1338" s="3" t="s">
        <v>437</v>
      </c>
      <c r="C1338" s="4">
        <v>7199.20681671333</v>
      </c>
      <c r="D1338" s="3" t="s">
        <v>12</v>
      </c>
      <c r="E1338" s="3" t="s">
        <v>138</v>
      </c>
      <c r="F1338" s="3" t="s">
        <v>139</v>
      </c>
      <c r="G1338" s="7">
        <f>C1338/70*1.05</f>
        <v>107.98810225069997</v>
      </c>
    </row>
    <row r="1339" spans="8:8" ht="20.25" customHeight="1">
      <c r="A1339" s="3" t="s">
        <v>927</v>
      </c>
      <c r="B1339" s="3" t="s">
        <v>8</v>
      </c>
      <c r="C1339" s="4">
        <v>7199.20681671333</v>
      </c>
      <c r="D1339" s="3" t="s">
        <v>9</v>
      </c>
      <c r="E1339" s="3" t="s">
        <v>50</v>
      </c>
      <c r="F1339" s="3" t="s">
        <v>51</v>
      </c>
      <c r="G1339" s="7">
        <f t="shared" si="94" ref="G1339:G1340">C1339*1.05</f>
        <v>7559.167157548997</v>
      </c>
    </row>
    <row r="1340" spans="8:8" ht="20.25" customHeight="1">
      <c r="A1340" s="3" t="s">
        <v>934</v>
      </c>
      <c r="B1340" s="3" t="s">
        <v>8</v>
      </c>
      <c r="C1340" s="4">
        <v>388.145159602302</v>
      </c>
      <c r="D1340" s="3" t="s">
        <v>9</v>
      </c>
      <c r="E1340" s="3" t="s">
        <v>50</v>
      </c>
      <c r="F1340" s="3" t="s">
        <v>51</v>
      </c>
      <c r="G1340" s="7">
        <f t="shared" si="94"/>
        <v>407.5524175824171</v>
      </c>
    </row>
    <row r="1341" spans="8:8" ht="20.25" customHeight="1">
      <c r="A1341" s="3" t="s">
        <v>934</v>
      </c>
      <c r="B1341" s="3" t="s">
        <v>8</v>
      </c>
      <c r="C1341" s="4">
        <v>388.145159602302</v>
      </c>
      <c r="D1341" s="3" t="s">
        <v>12</v>
      </c>
      <c r="E1341" s="3" t="s">
        <v>13</v>
      </c>
      <c r="F1341" s="3" t="s">
        <v>14</v>
      </c>
      <c r="G1341" s="7">
        <f>C1341/15*1.05</f>
        <v>27.17016117216114</v>
      </c>
    </row>
    <row r="1342" spans="8:8" ht="20.25" customHeight="1">
      <c r="A1342" s="3" t="s">
        <v>935</v>
      </c>
      <c r="B1342" s="3" t="s">
        <v>8</v>
      </c>
      <c r="C1342" s="4">
        <v>481.471764830061</v>
      </c>
      <c r="D1342" s="3" t="s">
        <v>9</v>
      </c>
      <c r="E1342" s="3" t="s">
        <v>50</v>
      </c>
      <c r="F1342" s="3" t="s">
        <v>51</v>
      </c>
      <c r="G1342" s="7">
        <f>C1342*1.05</f>
        <v>505.545353071564</v>
      </c>
    </row>
    <row r="1343" spans="8:8" ht="20.25" customHeight="1">
      <c r="A1343" s="3" t="s">
        <v>935</v>
      </c>
      <c r="B1343" s="3" t="s">
        <v>8</v>
      </c>
      <c r="C1343" s="4">
        <v>481.471764830061</v>
      </c>
      <c r="D1343" s="3" t="s">
        <v>12</v>
      </c>
      <c r="E1343" s="3" t="s">
        <v>13</v>
      </c>
      <c r="F1343" s="3" t="s">
        <v>14</v>
      </c>
      <c r="G1343" s="7">
        <f>C1343/15*1.05</f>
        <v>33.70302353810427</v>
      </c>
    </row>
    <row r="1344" spans="8:8" ht="20.25" customHeight="1">
      <c r="A1344" s="3" t="s">
        <v>935</v>
      </c>
      <c r="B1344" s="3" t="s">
        <v>8</v>
      </c>
      <c r="C1344" s="4">
        <v>481.471764830061</v>
      </c>
      <c r="D1344" s="3" t="s">
        <v>76</v>
      </c>
      <c r="E1344" s="3" t="s">
        <v>77</v>
      </c>
      <c r="F1344" s="3" t="s">
        <v>78</v>
      </c>
      <c r="G1344" s="7">
        <f>C1344*1.05</f>
        <v>505.545353071564</v>
      </c>
    </row>
    <row r="1345" spans="8:8" ht="20.25" customHeight="1">
      <c r="A1345" s="3" t="s">
        <v>936</v>
      </c>
      <c r="B1345" s="3" t="s">
        <v>8</v>
      </c>
      <c r="C1345" s="4">
        <v>1264.94357087097</v>
      </c>
      <c r="D1345" s="3" t="s">
        <v>9</v>
      </c>
      <c r="E1345" s="3" t="s">
        <v>47</v>
      </c>
      <c r="F1345" s="3" t="s">
        <v>48</v>
      </c>
      <c r="G1345" s="7">
        <f>C1345*1.05</f>
        <v>1328.1907494145185</v>
      </c>
    </row>
    <row r="1346" spans="8:8" ht="20.25" customHeight="1">
      <c r="A1346" s="3" t="s">
        <v>936</v>
      </c>
      <c r="B1346" s="3" t="s">
        <v>8</v>
      </c>
      <c r="C1346" s="4">
        <v>1264.94357087097</v>
      </c>
      <c r="D1346" s="3" t="s">
        <v>12</v>
      </c>
      <c r="E1346" s="3" t="s">
        <v>29</v>
      </c>
      <c r="F1346" s="3" t="s">
        <v>30</v>
      </c>
      <c r="G1346" s="7">
        <f>C1346/10*1.05</f>
        <v>132.81907494145185</v>
      </c>
    </row>
    <row r="1347" spans="8:8" ht="20.25" customHeight="1">
      <c r="A1347" s="3" t="s">
        <v>937</v>
      </c>
      <c r="B1347" s="3" t="s">
        <v>8</v>
      </c>
      <c r="C1347" s="4">
        <v>125.831819142193</v>
      </c>
      <c r="D1347" s="3" t="s">
        <v>9</v>
      </c>
      <c r="E1347" s="3" t="s">
        <v>47</v>
      </c>
      <c r="F1347" s="3" t="s">
        <v>11</v>
      </c>
      <c r="G1347" s="7">
        <f>C1347*1.05</f>
        <v>132.12341009930265</v>
      </c>
    </row>
    <row r="1348" spans="8:8" ht="20.25" customHeight="1">
      <c r="A1348" s="3" t="s">
        <v>937</v>
      </c>
      <c r="B1348" s="3" t="s">
        <v>8</v>
      </c>
      <c r="C1348" s="4">
        <v>125.831819142193</v>
      </c>
      <c r="D1348" s="3" t="s">
        <v>12</v>
      </c>
      <c r="E1348" s="3" t="s">
        <v>29</v>
      </c>
      <c r="F1348" s="3" t="s">
        <v>30</v>
      </c>
      <c r="G1348" s="7">
        <f>C1348/12*1.05</f>
        <v>11.010284174941889</v>
      </c>
    </row>
    <row r="1349" spans="8:8" ht="20.25" customHeight="1">
      <c r="A1349" s="3" t="s">
        <v>938</v>
      </c>
      <c r="B1349" s="3" t="s">
        <v>8</v>
      </c>
      <c r="C1349" s="4">
        <v>325.581302116741</v>
      </c>
      <c r="D1349" s="3" t="s">
        <v>9</v>
      </c>
      <c r="E1349" s="3" t="s">
        <v>50</v>
      </c>
      <c r="F1349" s="3" t="s">
        <v>51</v>
      </c>
      <c r="G1349" s="7">
        <f>C1349*1.05</f>
        <v>341.8603672225781</v>
      </c>
    </row>
    <row r="1350" spans="8:8" ht="20.25" customHeight="1">
      <c r="A1350" s="3" t="s">
        <v>938</v>
      </c>
      <c r="B1350" s="3" t="s">
        <v>8</v>
      </c>
      <c r="C1350" s="4">
        <v>325.581302116741</v>
      </c>
      <c r="D1350" s="3" t="s">
        <v>12</v>
      </c>
      <c r="E1350" s="3" t="s">
        <v>13</v>
      </c>
      <c r="F1350" s="3" t="s">
        <v>14</v>
      </c>
      <c r="G1350" s="7">
        <f>C1350/15*1.05</f>
        <v>22.790691148171874</v>
      </c>
    </row>
    <row r="1351" spans="8:8" ht="20.25" customHeight="1">
      <c r="A1351" s="3" t="s">
        <v>939</v>
      </c>
      <c r="B1351" s="3" t="s">
        <v>8</v>
      </c>
      <c r="C1351" s="4">
        <v>121.490760295671</v>
      </c>
      <c r="D1351" s="3" t="s">
        <v>9</v>
      </c>
      <c r="E1351" s="3" t="s">
        <v>50</v>
      </c>
      <c r="F1351" s="3" t="s">
        <v>51</v>
      </c>
      <c r="G1351" s="7">
        <f>C1351*1.05</f>
        <v>127.56529831045455</v>
      </c>
    </row>
    <row r="1352" spans="8:8" ht="20.25" customHeight="1">
      <c r="A1352" s="3" t="s">
        <v>939</v>
      </c>
      <c r="B1352" s="3" t="s">
        <v>8</v>
      </c>
      <c r="C1352" s="4">
        <v>121.490760295671</v>
      </c>
      <c r="D1352" s="3" t="s">
        <v>12</v>
      </c>
      <c r="E1352" s="3" t="s">
        <v>13</v>
      </c>
      <c r="F1352" s="3" t="s">
        <v>14</v>
      </c>
      <c r="G1352" s="7">
        <f>C1352/15*1.05</f>
        <v>8.50435322069697</v>
      </c>
    </row>
    <row r="1353" spans="8:8" ht="20.25" customHeight="1">
      <c r="A1353" s="3" t="s">
        <v>940</v>
      </c>
      <c r="B1353" s="3" t="s">
        <v>8</v>
      </c>
      <c r="C1353" s="4">
        <v>46.1227850976829</v>
      </c>
      <c r="D1353" s="3" t="s">
        <v>9</v>
      </c>
      <c r="E1353" s="3" t="s">
        <v>50</v>
      </c>
      <c r="F1353" s="3" t="s">
        <v>51</v>
      </c>
      <c r="G1353" s="7">
        <f>C1353*1.05</f>
        <v>48.428924352567044</v>
      </c>
    </row>
    <row r="1354" spans="8:8" ht="20.25" customHeight="1">
      <c r="A1354" s="3" t="s">
        <v>940</v>
      </c>
      <c r="B1354" s="3" t="s">
        <v>8</v>
      </c>
      <c r="C1354" s="4">
        <v>46.1227850976829</v>
      </c>
      <c r="D1354" s="3" t="s">
        <v>12</v>
      </c>
      <c r="E1354" s="3" t="s">
        <v>13</v>
      </c>
      <c r="F1354" s="3" t="s">
        <v>14</v>
      </c>
      <c r="G1354" s="7">
        <f>C1354/15*1.05</f>
        <v>3.2285949568378034</v>
      </c>
    </row>
    <row r="1355" spans="8:8" ht="20.25" customHeight="1">
      <c r="A1355" s="3" t="s">
        <v>940</v>
      </c>
      <c r="B1355" s="3" t="s">
        <v>8</v>
      </c>
      <c r="C1355" s="4">
        <v>46.1227850976829</v>
      </c>
      <c r="D1355" s="3" t="s">
        <v>76</v>
      </c>
      <c r="E1355" s="3" t="s">
        <v>77</v>
      </c>
      <c r="F1355" s="3" t="s">
        <v>78</v>
      </c>
      <c r="G1355" s="7">
        <f>C1355*1.05</f>
        <v>48.428924352567044</v>
      </c>
    </row>
    <row r="1356" spans="8:8" ht="20.25" customHeight="1">
      <c r="A1356" s="3" t="s">
        <v>941</v>
      </c>
      <c r="B1356" s="3" t="s">
        <v>265</v>
      </c>
      <c r="C1356" s="4">
        <v>387.127878162106</v>
      </c>
      <c r="D1356" s="3" t="s">
        <v>23</v>
      </c>
      <c r="E1356" s="3" t="s">
        <v>24</v>
      </c>
      <c r="F1356" s="3" t="s">
        <v>25</v>
      </c>
      <c r="G1356" s="7">
        <f>C1356*1.05</f>
        <v>406.4842720702113</v>
      </c>
    </row>
    <row r="1357" spans="8:8" ht="20.25" customHeight="1">
      <c r="A1357" s="3" t="s">
        <v>941</v>
      </c>
      <c r="B1357" s="3" t="s">
        <v>265</v>
      </c>
      <c r="C1357" s="4">
        <v>387.127878162106</v>
      </c>
      <c r="D1357" s="3" t="s">
        <v>26</v>
      </c>
      <c r="E1357" s="3" t="s">
        <v>27</v>
      </c>
      <c r="F1357" s="3" t="s">
        <v>28</v>
      </c>
      <c r="G1357" s="7">
        <f>C1357*1.05</f>
        <v>406.4842720702113</v>
      </c>
    </row>
    <row r="1358" spans="8:8" ht="20.25" customHeight="1">
      <c r="A1358" s="3" t="s">
        <v>941</v>
      </c>
      <c r="B1358" s="3" t="s">
        <v>265</v>
      </c>
      <c r="C1358" s="4">
        <v>387.127878162106</v>
      </c>
      <c r="D1358" s="3" t="s">
        <v>603</v>
      </c>
      <c r="E1358" s="3" t="s">
        <v>604</v>
      </c>
      <c r="F1358" s="3" t="s">
        <v>605</v>
      </c>
      <c r="G1358" s="7">
        <f t="shared" si="95" ref="G1358:G1360">C1358*1.05</f>
        <v>406.4842720702113</v>
      </c>
    </row>
    <row r="1359" spans="8:8" ht="20.25" customHeight="1">
      <c r="A1359" s="3" t="s">
        <v>941</v>
      </c>
      <c r="B1359" s="3" t="s">
        <v>265</v>
      </c>
      <c r="C1359" s="4">
        <v>387.127878162106</v>
      </c>
      <c r="D1359" s="3" t="s">
        <v>942</v>
      </c>
      <c r="E1359" s="3" t="s">
        <v>604</v>
      </c>
      <c r="F1359" s="3" t="s">
        <v>943</v>
      </c>
      <c r="G1359" s="7">
        <f t="shared" si="95"/>
        <v>406.4842720702113</v>
      </c>
    </row>
    <row r="1360" spans="8:8" ht="20.25" customHeight="1">
      <c r="A1360" s="3" t="s">
        <v>941</v>
      </c>
      <c r="B1360" s="3" t="s">
        <v>265</v>
      </c>
      <c r="C1360" s="4">
        <v>387.127878162106</v>
      </c>
      <c r="D1360" s="3" t="s">
        <v>606</v>
      </c>
      <c r="E1360" s="3" t="s">
        <v>607</v>
      </c>
      <c r="F1360" s="3" t="s">
        <v>608</v>
      </c>
      <c r="G1360" s="7">
        <f t="shared" si="95"/>
        <v>406.4842720702113</v>
      </c>
    </row>
    <row r="1361" spans="8:8" ht="20.25" customHeight="1">
      <c r="A1361" s="3" t="s">
        <v>941</v>
      </c>
      <c r="B1361" s="3" t="s">
        <v>265</v>
      </c>
      <c r="C1361" s="4">
        <v>387.127878162106</v>
      </c>
      <c r="D1361" s="3" t="s">
        <v>12</v>
      </c>
      <c r="E1361" s="3" t="s">
        <v>13</v>
      </c>
      <c r="F1361" s="3" t="s">
        <v>14</v>
      </c>
      <c r="G1361" s="7">
        <f>C1361/24*1.05</f>
        <v>16.93684466959214</v>
      </c>
    </row>
    <row r="1362" spans="8:8" ht="20.25" customHeight="1">
      <c r="A1362" s="3" t="s">
        <v>941</v>
      </c>
      <c r="B1362" s="3" t="s">
        <v>265</v>
      </c>
      <c r="C1362" s="4">
        <v>387.127878162106</v>
      </c>
      <c r="D1362" s="3" t="s">
        <v>944</v>
      </c>
      <c r="E1362" s="3" t="s">
        <v>945</v>
      </c>
      <c r="F1362" s="3" t="s">
        <v>946</v>
      </c>
      <c r="G1362" s="7">
        <f>C1362*1.05</f>
        <v>406.4842720702113</v>
      </c>
    </row>
    <row r="1363" spans="8:8" ht="20.25" customHeight="1">
      <c r="A1363" s="3" t="s">
        <v>941</v>
      </c>
      <c r="B1363" s="3" t="s">
        <v>947</v>
      </c>
      <c r="C1363" s="4">
        <v>603.039125491007</v>
      </c>
      <c r="D1363" s="3" t="s">
        <v>581</v>
      </c>
      <c r="E1363" s="3" t="s">
        <v>582</v>
      </c>
      <c r="F1363" s="3" t="s">
        <v>583</v>
      </c>
      <c r="G1363" s="7">
        <f>C1363*1.05</f>
        <v>633.1910817655573</v>
      </c>
    </row>
    <row r="1364" spans="8:8" ht="20.25" customHeight="1">
      <c r="A1364" s="3" t="s">
        <v>941</v>
      </c>
      <c r="B1364" s="3" t="s">
        <v>947</v>
      </c>
      <c r="C1364" s="4">
        <v>603.039125491007</v>
      </c>
      <c r="D1364" s="3" t="s">
        <v>23</v>
      </c>
      <c r="E1364" s="3" t="s">
        <v>24</v>
      </c>
      <c r="F1364" s="3" t="s">
        <v>25</v>
      </c>
      <c r="G1364" s="7">
        <f>C1364*1.05</f>
        <v>633.1910817655573</v>
      </c>
    </row>
    <row r="1365" spans="8:8" ht="20.25" customHeight="1">
      <c r="A1365" s="3" t="s">
        <v>941</v>
      </c>
      <c r="B1365" s="3" t="s">
        <v>947</v>
      </c>
      <c r="C1365" s="4">
        <v>603.039125491007</v>
      </c>
      <c r="D1365" s="3" t="s">
        <v>26</v>
      </c>
      <c r="E1365" s="3" t="s">
        <v>27</v>
      </c>
      <c r="F1365" s="3" t="s">
        <v>28</v>
      </c>
      <c r="G1365" s="7">
        <f>C1365*1.05</f>
        <v>633.1910817655573</v>
      </c>
    </row>
    <row r="1366" spans="8:8" ht="20.25" customHeight="1">
      <c r="A1366" s="3" t="s">
        <v>941</v>
      </c>
      <c r="B1366" s="3" t="s">
        <v>947</v>
      </c>
      <c r="C1366" s="4">
        <v>603.039125491007</v>
      </c>
      <c r="D1366" s="3" t="s">
        <v>595</v>
      </c>
      <c r="E1366" s="3" t="s">
        <v>596</v>
      </c>
      <c r="F1366" s="3" t="s">
        <v>597</v>
      </c>
      <c r="G1366" s="7">
        <f t="shared" si="96" ref="G1366:G1367">C1366*1.05</f>
        <v>633.1910817655573</v>
      </c>
    </row>
    <row r="1367" spans="8:8" ht="20.25" customHeight="1">
      <c r="A1367" s="3" t="s">
        <v>941</v>
      </c>
      <c r="B1367" s="3" t="s">
        <v>947</v>
      </c>
      <c r="C1367" s="4">
        <v>603.039125491007</v>
      </c>
      <c r="D1367" s="3" t="s">
        <v>307</v>
      </c>
      <c r="E1367" s="3" t="s">
        <v>308</v>
      </c>
      <c r="F1367" s="3" t="s">
        <v>309</v>
      </c>
      <c r="G1367" s="7">
        <f t="shared" si="96"/>
        <v>633.1910817655573</v>
      </c>
    </row>
    <row r="1368" spans="8:8" ht="20.25" customHeight="1">
      <c r="A1368" s="3" t="s">
        <v>941</v>
      </c>
      <c r="B1368" s="3" t="s">
        <v>947</v>
      </c>
      <c r="C1368" s="4">
        <v>603.039125491007</v>
      </c>
      <c r="D1368" s="3" t="s">
        <v>12</v>
      </c>
      <c r="E1368" s="3" t="s">
        <v>598</v>
      </c>
      <c r="F1368" s="3" t="s">
        <v>599</v>
      </c>
      <c r="G1368" s="7">
        <f>C1368/6*1.05</f>
        <v>105.53184696092622</v>
      </c>
    </row>
    <row r="1369" spans="8:8" ht="20.25" customHeight="1">
      <c r="A1369" s="3" t="s">
        <v>941</v>
      </c>
      <c r="B1369" s="3" t="s">
        <v>947</v>
      </c>
      <c r="C1369" s="4">
        <v>603.039125491007</v>
      </c>
      <c r="D1369" s="3" t="s">
        <v>948</v>
      </c>
      <c r="E1369" s="3" t="s">
        <v>601</v>
      </c>
      <c r="F1369" s="3" t="s">
        <v>949</v>
      </c>
      <c r="G1369" s="7">
        <f>C1369*1.05</f>
        <v>633.1910817655573</v>
      </c>
    </row>
    <row r="1370" spans="8:8" ht="20.25" customHeight="1">
      <c r="A1370" s="3" t="s">
        <v>941</v>
      </c>
      <c r="B1370" s="3" t="s">
        <v>8</v>
      </c>
      <c r="C1370" s="4">
        <v>603.039125491007</v>
      </c>
      <c r="D1370" s="3" t="s">
        <v>9</v>
      </c>
      <c r="E1370" s="3" t="s">
        <v>47</v>
      </c>
      <c r="F1370" s="3" t="s">
        <v>48</v>
      </c>
      <c r="G1370" s="7">
        <f>C1370*1.05</f>
        <v>633.1910817655573</v>
      </c>
    </row>
    <row r="1371" spans="8:8" ht="20.25" customHeight="1">
      <c r="A1371" s="3" t="s">
        <v>941</v>
      </c>
      <c r="B1371" s="3" t="s">
        <v>950</v>
      </c>
      <c r="C1371" s="4">
        <v>84.9040937603169</v>
      </c>
      <c r="D1371" s="3" t="s">
        <v>23</v>
      </c>
      <c r="E1371" s="3" t="s">
        <v>24</v>
      </c>
      <c r="F1371" s="3" t="s">
        <v>25</v>
      </c>
      <c r="G1371" s="7">
        <f>C1371*1.05</f>
        <v>89.14929844833274</v>
      </c>
    </row>
    <row r="1372" spans="8:8" ht="20.25" customHeight="1">
      <c r="A1372" s="3" t="s">
        <v>941</v>
      </c>
      <c r="B1372" s="3" t="s">
        <v>950</v>
      </c>
      <c r="C1372" s="4">
        <v>84.9040937603169</v>
      </c>
      <c r="D1372" s="3" t="s">
        <v>26</v>
      </c>
      <c r="E1372" s="3" t="s">
        <v>27</v>
      </c>
      <c r="F1372" s="3" t="s">
        <v>28</v>
      </c>
      <c r="G1372" s="7">
        <f>C1372*1.05</f>
        <v>89.14929844833274</v>
      </c>
    </row>
    <row r="1373" spans="8:8" ht="20.25" customHeight="1">
      <c r="A1373" s="3" t="s">
        <v>941</v>
      </c>
      <c r="B1373" s="3" t="s">
        <v>950</v>
      </c>
      <c r="C1373" s="4">
        <v>84.9040937603169</v>
      </c>
      <c r="D1373" s="3" t="s">
        <v>951</v>
      </c>
      <c r="E1373" s="3" t="s">
        <v>950</v>
      </c>
      <c r="F1373" s="3" t="s">
        <v>952</v>
      </c>
      <c r="G1373" s="7">
        <f>C1373*1.05</f>
        <v>89.14929844833274</v>
      </c>
    </row>
    <row r="1374" spans="8:8" ht="20.25" customHeight="1">
      <c r="A1374" s="3" t="s">
        <v>941</v>
      </c>
      <c r="B1374" s="3" t="s">
        <v>950</v>
      </c>
      <c r="C1374" s="4">
        <v>84.9040937603169</v>
      </c>
      <c r="D1374" s="3" t="s">
        <v>12</v>
      </c>
      <c r="E1374" s="3" t="s">
        <v>29</v>
      </c>
      <c r="F1374" s="3" t="s">
        <v>30</v>
      </c>
      <c r="G1374" s="7">
        <f>C1374</f>
        <v>84.9040937603169</v>
      </c>
    </row>
    <row r="1375" spans="8:8" ht="20.25" customHeight="1">
      <c r="A1375" s="3" t="s">
        <v>941</v>
      </c>
      <c r="B1375" s="3" t="s">
        <v>295</v>
      </c>
      <c r="C1375" s="4">
        <v>1809.86571871768</v>
      </c>
      <c r="D1375" s="3" t="s">
        <v>581</v>
      </c>
      <c r="E1375" s="3" t="s">
        <v>582</v>
      </c>
      <c r="F1375" s="3" t="s">
        <v>583</v>
      </c>
      <c r="G1375" s="7">
        <f>C1375*1.05</f>
        <v>1900.3590046535642</v>
      </c>
    </row>
    <row r="1376" spans="8:8" ht="20.25" customHeight="1">
      <c r="A1376" s="3" t="s">
        <v>941</v>
      </c>
      <c r="B1376" s="3" t="s">
        <v>295</v>
      </c>
      <c r="C1376" s="4">
        <v>1809.86571871768</v>
      </c>
      <c r="D1376" s="3" t="s">
        <v>23</v>
      </c>
      <c r="E1376" s="3" t="s">
        <v>24</v>
      </c>
      <c r="F1376" s="3" t="s">
        <v>25</v>
      </c>
      <c r="G1376" s="7">
        <f>C1376*1.05</f>
        <v>1900.3590046535642</v>
      </c>
    </row>
    <row r="1377" spans="8:8" ht="20.25" customHeight="1">
      <c r="A1377" s="3" t="s">
        <v>941</v>
      </c>
      <c r="B1377" s="3" t="s">
        <v>295</v>
      </c>
      <c r="C1377" s="4">
        <v>1809.86571871768</v>
      </c>
      <c r="D1377" s="3" t="s">
        <v>26</v>
      </c>
      <c r="E1377" s="3" t="s">
        <v>27</v>
      </c>
      <c r="F1377" s="3" t="s">
        <v>28</v>
      </c>
      <c r="G1377" s="7">
        <f>C1377*1.05</f>
        <v>1900.3590046535642</v>
      </c>
    </row>
    <row r="1378" spans="8:8" ht="20.25" customHeight="1">
      <c r="A1378" s="3" t="s">
        <v>941</v>
      </c>
      <c r="B1378" s="3" t="s">
        <v>295</v>
      </c>
      <c r="C1378" s="4">
        <v>1809.86571871768</v>
      </c>
      <c r="D1378" s="3" t="s">
        <v>595</v>
      </c>
      <c r="E1378" s="3" t="s">
        <v>596</v>
      </c>
      <c r="F1378" s="3" t="s">
        <v>597</v>
      </c>
      <c r="G1378" s="7">
        <f t="shared" si="97" ref="G1378:G1379">C1378*1.05</f>
        <v>1900.3590046535642</v>
      </c>
    </row>
    <row r="1379" spans="8:8" ht="20.25" customHeight="1">
      <c r="A1379" s="3" t="s">
        <v>941</v>
      </c>
      <c r="B1379" s="3" t="s">
        <v>295</v>
      </c>
      <c r="C1379" s="4">
        <v>1809.86571871768</v>
      </c>
      <c r="D1379" s="3" t="s">
        <v>307</v>
      </c>
      <c r="E1379" s="3" t="s">
        <v>308</v>
      </c>
      <c r="F1379" s="3" t="s">
        <v>309</v>
      </c>
      <c r="G1379" s="7">
        <f t="shared" si="97"/>
        <v>1900.3590046535642</v>
      </c>
    </row>
    <row r="1380" spans="8:8" ht="20.25" customHeight="1">
      <c r="A1380" s="3" t="s">
        <v>941</v>
      </c>
      <c r="B1380" s="3" t="s">
        <v>295</v>
      </c>
      <c r="C1380" s="4">
        <v>1809.86571871768</v>
      </c>
      <c r="D1380" s="3" t="s">
        <v>12</v>
      </c>
      <c r="E1380" s="3" t="s">
        <v>598</v>
      </c>
      <c r="F1380" s="3" t="s">
        <v>599</v>
      </c>
      <c r="G1380" s="7">
        <f>C1380/6*1.05</f>
        <v>316.72650077559405</v>
      </c>
    </row>
    <row r="1381" spans="8:8" ht="20.25" customHeight="1">
      <c r="A1381" s="3" t="s">
        <v>941</v>
      </c>
      <c r="B1381" s="3" t="s">
        <v>295</v>
      </c>
      <c r="C1381" s="4">
        <v>1809.86571871768</v>
      </c>
      <c r="D1381" s="3" t="s">
        <v>948</v>
      </c>
      <c r="E1381" s="3" t="s">
        <v>601</v>
      </c>
      <c r="F1381" s="3" t="s">
        <v>949</v>
      </c>
      <c r="G1381" s="7">
        <f>C1381*1.05</f>
        <v>1900.3590046535642</v>
      </c>
    </row>
    <row r="1382" spans="8:8" ht="20.25" customHeight="1">
      <c r="A1382" s="3" t="s">
        <v>941</v>
      </c>
      <c r="B1382" s="3" t="s">
        <v>302</v>
      </c>
      <c r="C1382" s="4">
        <v>1587.88552971576</v>
      </c>
      <c r="D1382" s="3" t="s">
        <v>581</v>
      </c>
      <c r="E1382" s="3" t="s">
        <v>582</v>
      </c>
      <c r="F1382" s="3" t="s">
        <v>583</v>
      </c>
      <c r="G1382" s="7">
        <f>C1382*1.05</f>
        <v>1667.2798062015481</v>
      </c>
    </row>
    <row r="1383" spans="8:8" ht="20.25" customHeight="1">
      <c r="A1383" s="3" t="s">
        <v>941</v>
      </c>
      <c r="B1383" s="3" t="s">
        <v>302</v>
      </c>
      <c r="C1383" s="4">
        <v>1587.88552971576</v>
      </c>
      <c r="D1383" s="3" t="s">
        <v>23</v>
      </c>
      <c r="E1383" s="3" t="s">
        <v>24</v>
      </c>
      <c r="F1383" s="3" t="s">
        <v>25</v>
      </c>
      <c r="G1383" s="7">
        <f>C1383*1.05</f>
        <v>1667.2798062015481</v>
      </c>
    </row>
    <row r="1384" spans="8:8" ht="20.25" customHeight="1">
      <c r="A1384" s="3" t="s">
        <v>941</v>
      </c>
      <c r="B1384" s="3" t="s">
        <v>302</v>
      </c>
      <c r="C1384" s="4">
        <v>1587.88552971576</v>
      </c>
      <c r="D1384" s="3" t="s">
        <v>953</v>
      </c>
      <c r="E1384" s="3" t="s">
        <v>292</v>
      </c>
      <c r="F1384" s="3" t="s">
        <v>954</v>
      </c>
      <c r="G1384" s="7">
        <f>C1384*1.05</f>
        <v>1667.2798062015481</v>
      </c>
    </row>
    <row r="1385" spans="8:8" ht="20.25" customHeight="1">
      <c r="A1385" s="3" t="s">
        <v>941</v>
      </c>
      <c r="B1385" s="3" t="s">
        <v>302</v>
      </c>
      <c r="C1385" s="4">
        <v>1587.88552971576</v>
      </c>
      <c r="D1385" s="3" t="s">
        <v>26</v>
      </c>
      <c r="E1385" s="3" t="s">
        <v>27</v>
      </c>
      <c r="F1385" s="3" t="s">
        <v>28</v>
      </c>
      <c r="G1385" s="7">
        <f>C1385*1.05</f>
        <v>1667.2798062015481</v>
      </c>
    </row>
    <row r="1386" spans="8:8" ht="20.25" customHeight="1">
      <c r="A1386" s="3" t="s">
        <v>941</v>
      </c>
      <c r="B1386" s="3" t="s">
        <v>302</v>
      </c>
      <c r="C1386" s="4">
        <v>1587.88552971576</v>
      </c>
      <c r="D1386" s="3" t="s">
        <v>275</v>
      </c>
      <c r="E1386" s="3" t="s">
        <v>273</v>
      </c>
      <c r="F1386" s="3" t="s">
        <v>276</v>
      </c>
      <c r="G1386" s="7">
        <f t="shared" si="98" ref="G1386:G1388">C1386*1.05</f>
        <v>1667.2798062015481</v>
      </c>
    </row>
    <row r="1387" spans="8:8" ht="20.25" customHeight="1">
      <c r="A1387" s="3" t="s">
        <v>941</v>
      </c>
      <c r="B1387" s="3" t="s">
        <v>302</v>
      </c>
      <c r="C1387" s="4">
        <v>1587.88552971576</v>
      </c>
      <c r="D1387" s="3" t="s">
        <v>318</v>
      </c>
      <c r="E1387" s="3" t="s">
        <v>319</v>
      </c>
      <c r="F1387" s="3" t="s">
        <v>320</v>
      </c>
      <c r="G1387" s="7">
        <f t="shared" si="98"/>
        <v>1667.2798062015481</v>
      </c>
    </row>
    <row r="1388" spans="8:8" ht="20.25" customHeight="1">
      <c r="A1388" s="3" t="s">
        <v>941</v>
      </c>
      <c r="B1388" s="3" t="s">
        <v>302</v>
      </c>
      <c r="C1388" s="4">
        <v>1587.88552971576</v>
      </c>
      <c r="D1388" s="3" t="s">
        <v>951</v>
      </c>
      <c r="E1388" s="3" t="s">
        <v>950</v>
      </c>
      <c r="F1388" s="3" t="s">
        <v>952</v>
      </c>
      <c r="G1388" s="7">
        <f t="shared" si="98"/>
        <v>1667.2798062015481</v>
      </c>
    </row>
    <row r="1389" spans="8:8" ht="20.25" customHeight="1">
      <c r="A1389" s="3" t="s">
        <v>941</v>
      </c>
      <c r="B1389" s="3" t="s">
        <v>302</v>
      </c>
      <c r="C1389" s="4">
        <v>1587.88552971576</v>
      </c>
      <c r="D1389" s="3" t="s">
        <v>12</v>
      </c>
      <c r="E1389" s="3" t="s">
        <v>29</v>
      </c>
      <c r="F1389" s="3" t="s">
        <v>30</v>
      </c>
      <c r="G1389" s="7">
        <f>C1389/6*1.05</f>
        <v>277.879967700258</v>
      </c>
    </row>
    <row r="1390" spans="8:8" ht="20.25" customHeight="1">
      <c r="A1390" s="3" t="s">
        <v>941</v>
      </c>
      <c r="B1390" s="3" t="s">
        <v>302</v>
      </c>
      <c r="C1390" s="4">
        <v>1587.88552971576</v>
      </c>
      <c r="D1390" s="3" t="s">
        <v>948</v>
      </c>
      <c r="E1390" s="3" t="s">
        <v>601</v>
      </c>
      <c r="F1390" s="3" t="s">
        <v>949</v>
      </c>
      <c r="G1390" s="7">
        <f t="shared" si="99" ref="G1390:G1394">C1390*1.05</f>
        <v>1667.2798062015481</v>
      </c>
    </row>
    <row r="1391" spans="8:8" ht="20.25" customHeight="1">
      <c r="A1391" s="3" t="s">
        <v>941</v>
      </c>
      <c r="B1391" s="3" t="s">
        <v>302</v>
      </c>
      <c r="C1391" s="4">
        <v>1587.88552971576</v>
      </c>
      <c r="D1391" s="3" t="s">
        <v>955</v>
      </c>
      <c r="E1391" s="3" t="s">
        <v>873</v>
      </c>
      <c r="F1391" s="3" t="s">
        <v>956</v>
      </c>
      <c r="G1391" s="7">
        <f t="shared" si="99"/>
        <v>1667.2798062015481</v>
      </c>
    </row>
    <row r="1392" spans="8:8" ht="20.25" customHeight="1">
      <c r="A1392" s="3" t="s">
        <v>941</v>
      </c>
      <c r="B1392" s="3" t="s">
        <v>317</v>
      </c>
      <c r="C1392" s="4">
        <v>646.881245474294</v>
      </c>
      <c r="D1392" s="3" t="s">
        <v>23</v>
      </c>
      <c r="E1392" s="3" t="s">
        <v>24</v>
      </c>
      <c r="F1392" s="3" t="s">
        <v>25</v>
      </c>
      <c r="G1392" s="7">
        <f t="shared" si="99"/>
        <v>679.2253077480087</v>
      </c>
    </row>
    <row r="1393" spans="8:8" ht="20.25" customHeight="1">
      <c r="A1393" s="3" t="s">
        <v>941</v>
      </c>
      <c r="B1393" s="3" t="s">
        <v>317</v>
      </c>
      <c r="C1393" s="4">
        <v>646.881245474294</v>
      </c>
      <c r="D1393" s="3" t="s">
        <v>953</v>
      </c>
      <c r="E1393" s="3" t="s">
        <v>292</v>
      </c>
      <c r="F1393" s="3" t="s">
        <v>954</v>
      </c>
      <c r="G1393" s="7">
        <f t="shared" si="99"/>
        <v>679.2253077480087</v>
      </c>
    </row>
    <row r="1394" spans="8:8" ht="20.25" customHeight="1">
      <c r="A1394" s="3" t="s">
        <v>941</v>
      </c>
      <c r="B1394" s="3" t="s">
        <v>317</v>
      </c>
      <c r="C1394" s="4">
        <v>646.881245474294</v>
      </c>
      <c r="D1394" s="3" t="s">
        <v>26</v>
      </c>
      <c r="E1394" s="3" t="s">
        <v>27</v>
      </c>
      <c r="F1394" s="3" t="s">
        <v>28</v>
      </c>
      <c r="G1394" s="7">
        <f t="shared" si="99"/>
        <v>679.2253077480087</v>
      </c>
    </row>
    <row r="1395" spans="8:8" ht="20.25" customHeight="1">
      <c r="A1395" s="3" t="s">
        <v>941</v>
      </c>
      <c r="B1395" s="3" t="s">
        <v>317</v>
      </c>
      <c r="C1395" s="4">
        <v>646.881245474294</v>
      </c>
      <c r="D1395" s="3" t="s">
        <v>272</v>
      </c>
      <c r="E1395" s="3" t="s">
        <v>273</v>
      </c>
      <c r="F1395" s="3" t="s">
        <v>274</v>
      </c>
      <c r="G1395" s="7">
        <f t="shared" si="100" ref="G1395:G1396">C1395*1.05</f>
        <v>679.2253077480087</v>
      </c>
    </row>
    <row r="1396" spans="8:8" ht="20.25" customHeight="1">
      <c r="A1396" s="3" t="s">
        <v>941</v>
      </c>
      <c r="B1396" s="3" t="s">
        <v>317</v>
      </c>
      <c r="C1396" s="4">
        <v>646.881245474294</v>
      </c>
      <c r="D1396" s="3" t="s">
        <v>275</v>
      </c>
      <c r="E1396" s="3" t="s">
        <v>273</v>
      </c>
      <c r="F1396" s="3" t="s">
        <v>276</v>
      </c>
      <c r="G1396" s="7">
        <f t="shared" si="100"/>
        <v>679.2253077480087</v>
      </c>
    </row>
    <row r="1397" spans="8:8" ht="20.25" customHeight="1">
      <c r="A1397" s="3" t="s">
        <v>941</v>
      </c>
      <c r="B1397" s="3" t="s">
        <v>317</v>
      </c>
      <c r="C1397" s="4">
        <v>646.881245474294</v>
      </c>
      <c r="D1397" s="3" t="s">
        <v>12</v>
      </c>
      <c r="E1397" s="3" t="s">
        <v>29</v>
      </c>
      <c r="F1397" s="3" t="s">
        <v>30</v>
      </c>
      <c r="G1397" s="7">
        <f>C1397/6*1.05</f>
        <v>113.20421795800146</v>
      </c>
    </row>
    <row r="1398" spans="8:8" ht="20.25" customHeight="1">
      <c r="A1398" s="3" t="s">
        <v>941</v>
      </c>
      <c r="B1398" s="3" t="s">
        <v>317</v>
      </c>
      <c r="C1398" s="4">
        <v>646.881245474294</v>
      </c>
      <c r="D1398" s="3" t="s">
        <v>955</v>
      </c>
      <c r="E1398" s="3" t="s">
        <v>873</v>
      </c>
      <c r="F1398" s="3" t="s">
        <v>956</v>
      </c>
      <c r="G1398" s="7">
        <f>C1398*1.05</f>
        <v>679.2253077480087</v>
      </c>
    </row>
    <row r="1399" spans="8:8" ht="20.25" customHeight="1">
      <c r="A1399" s="3" t="s">
        <v>957</v>
      </c>
      <c r="B1399" s="3" t="s">
        <v>8</v>
      </c>
      <c r="C1399" s="4">
        <v>93.0520888418826</v>
      </c>
      <c r="D1399" s="3" t="s">
        <v>9</v>
      </c>
      <c r="E1399" s="3" t="s">
        <v>50</v>
      </c>
      <c r="F1399" s="3" t="s">
        <v>51</v>
      </c>
      <c r="G1399" s="7">
        <f>C1399*1.05</f>
        <v>97.70469328397672</v>
      </c>
    </row>
    <row r="1400" spans="8:8" ht="20.25" customHeight="1">
      <c r="A1400" s="3" t="s">
        <v>957</v>
      </c>
      <c r="B1400" s="3" t="s">
        <v>8</v>
      </c>
      <c r="C1400" s="4">
        <v>93.0520888418826</v>
      </c>
      <c r="D1400" s="3" t="s">
        <v>12</v>
      </c>
      <c r="E1400" s="3" t="s">
        <v>13</v>
      </c>
      <c r="F1400" s="3" t="s">
        <v>14</v>
      </c>
      <c r="G1400" s="7">
        <f>C1400/10*1.05</f>
        <v>9.770469328397672</v>
      </c>
    </row>
    <row r="1401" spans="8:8" ht="20.25" customHeight="1">
      <c r="A1401" s="3" t="s">
        <v>958</v>
      </c>
      <c r="B1401" s="3" t="s">
        <v>8</v>
      </c>
      <c r="C1401" s="4">
        <v>93.0520888418826</v>
      </c>
      <c r="D1401" s="3" t="s">
        <v>9</v>
      </c>
      <c r="E1401" s="3" t="s">
        <v>50</v>
      </c>
      <c r="F1401" s="3" t="s">
        <v>51</v>
      </c>
      <c r="G1401" s="7">
        <f>C1401*1.05</f>
        <v>97.70469328397672</v>
      </c>
    </row>
    <row r="1402" spans="8:8" ht="20.25" customHeight="1">
      <c r="A1402" s="3" t="s">
        <v>958</v>
      </c>
      <c r="B1402" s="3" t="s">
        <v>8</v>
      </c>
      <c r="C1402" s="4">
        <v>93.0520888418826</v>
      </c>
      <c r="D1402" s="3" t="s">
        <v>12</v>
      </c>
      <c r="E1402" s="3" t="s">
        <v>13</v>
      </c>
      <c r="F1402" s="3" t="s">
        <v>14</v>
      </c>
      <c r="G1402" s="7">
        <f>C1402/15*1.05</f>
        <v>6.513646218931782</v>
      </c>
    </row>
    <row r="1403" spans="8:8" ht="20.25" customHeight="1">
      <c r="A1403" s="3" t="s">
        <v>958</v>
      </c>
      <c r="B1403" s="3" t="s">
        <v>8</v>
      </c>
      <c r="C1403" s="4">
        <v>93.0520888418826</v>
      </c>
      <c r="D1403" s="3" t="s">
        <v>76</v>
      </c>
      <c r="E1403" s="3" t="s">
        <v>77</v>
      </c>
      <c r="F1403" s="3" t="s">
        <v>78</v>
      </c>
      <c r="G1403" s="7">
        <f>C1403*1.05</f>
        <v>97.70469328397672</v>
      </c>
    </row>
    <row r="1404" spans="8:8" ht="20.25" customHeight="1">
      <c r="A1404" s="3" t="s">
        <v>958</v>
      </c>
      <c r="B1404" s="3" t="s">
        <v>193</v>
      </c>
      <c r="C1404" s="4">
        <v>93.0520888418826</v>
      </c>
      <c r="D1404" s="3" t="s">
        <v>63</v>
      </c>
      <c r="E1404" s="3" t="s">
        <v>85</v>
      </c>
      <c r="F1404" s="3" t="s">
        <v>86</v>
      </c>
      <c r="G1404" s="7">
        <f>C1404*1.05</f>
        <v>97.70469328397672</v>
      </c>
    </row>
    <row r="1405" spans="8:8" ht="20.25" customHeight="1">
      <c r="A1405" s="3" t="s">
        <v>959</v>
      </c>
      <c r="B1405" s="3" t="s">
        <v>8</v>
      </c>
      <c r="C1405" s="4">
        <v>244.853473227207</v>
      </c>
      <c r="D1405" s="3" t="s">
        <v>9</v>
      </c>
      <c r="E1405" s="3" t="s">
        <v>151</v>
      </c>
      <c r="F1405" s="3" t="s">
        <v>152</v>
      </c>
      <c r="G1405" s="7">
        <f>C1405*1.05</f>
        <v>257.0961468885674</v>
      </c>
    </row>
    <row r="1406" spans="8:8" ht="20.25" customHeight="1">
      <c r="A1406" s="3" t="s">
        <v>959</v>
      </c>
      <c r="B1406" s="3" t="s">
        <v>8</v>
      </c>
      <c r="C1406" s="4">
        <v>244.853473227207</v>
      </c>
      <c r="D1406" s="3" t="s">
        <v>12</v>
      </c>
      <c r="E1406" s="3" t="s">
        <v>13</v>
      </c>
      <c r="F1406" s="3" t="s">
        <v>14</v>
      </c>
      <c r="G1406" s="7">
        <f>C1406/15*1.05</f>
        <v>17.139743125904488</v>
      </c>
    </row>
    <row r="1407" spans="8:8" ht="20.25" customHeight="1">
      <c r="A1407" s="3" t="s">
        <v>959</v>
      </c>
      <c r="B1407" s="3" t="s">
        <v>155</v>
      </c>
      <c r="C1407" s="4">
        <v>37958.25</v>
      </c>
      <c r="D1407" s="3" t="s">
        <v>23</v>
      </c>
      <c r="E1407" s="3" t="s">
        <v>24</v>
      </c>
      <c r="F1407" s="3" t="s">
        <v>25</v>
      </c>
      <c r="G1407" s="7">
        <f>C1407*1.05</f>
        <v>39856.1625</v>
      </c>
    </row>
    <row r="1408" spans="8:8" ht="20.25" customHeight="1">
      <c r="A1408" s="3" t="s">
        <v>959</v>
      </c>
      <c r="B1408" s="3" t="s">
        <v>155</v>
      </c>
      <c r="C1408" s="4">
        <v>37958.25</v>
      </c>
      <c r="D1408" s="3" t="s">
        <v>69</v>
      </c>
      <c r="E1408" s="3" t="s">
        <v>70</v>
      </c>
      <c r="F1408" s="3" t="s">
        <v>71</v>
      </c>
      <c r="G1408" s="7">
        <f>C1408*1.05</f>
        <v>39856.1625</v>
      </c>
    </row>
    <row r="1409" spans="8:8" ht="20.25" customHeight="1">
      <c r="A1409" s="3" t="s">
        <v>959</v>
      </c>
      <c r="B1409" s="3" t="s">
        <v>155</v>
      </c>
      <c r="C1409" s="4">
        <v>37958.25</v>
      </c>
      <c r="D1409" s="3" t="s">
        <v>26</v>
      </c>
      <c r="E1409" s="3" t="s">
        <v>27</v>
      </c>
      <c r="F1409" s="3" t="s">
        <v>28</v>
      </c>
      <c r="G1409" s="7">
        <f>C1409*1.05</f>
        <v>39856.1625</v>
      </c>
    </row>
    <row r="1410" spans="8:8" ht="20.25" customHeight="1">
      <c r="A1410" s="3" t="s">
        <v>959</v>
      </c>
      <c r="B1410" s="3" t="s">
        <v>155</v>
      </c>
      <c r="C1410" s="4">
        <v>37958.25</v>
      </c>
      <c r="D1410" s="3" t="s">
        <v>72</v>
      </c>
      <c r="E1410" s="3" t="s">
        <v>222</v>
      </c>
      <c r="F1410" s="3" t="s">
        <v>223</v>
      </c>
      <c r="G1410" s="7">
        <f t="shared" si="101" ref="G1410:G1411">C1410*1.05</f>
        <v>39856.1625</v>
      </c>
    </row>
    <row r="1411" spans="8:8" ht="20.25" customHeight="1">
      <c r="A1411" s="3" t="s">
        <v>959</v>
      </c>
      <c r="B1411" s="3" t="s">
        <v>155</v>
      </c>
      <c r="C1411" s="4">
        <v>37958.25</v>
      </c>
      <c r="D1411" s="3" t="s">
        <v>960</v>
      </c>
      <c r="E1411" s="3" t="s">
        <v>155</v>
      </c>
      <c r="F1411" s="3" t="s">
        <v>961</v>
      </c>
      <c r="G1411" s="7">
        <f t="shared" si="101"/>
        <v>39856.1625</v>
      </c>
    </row>
    <row r="1412" spans="8:8" ht="20.25" customHeight="1">
      <c r="A1412" s="3" t="s">
        <v>959</v>
      </c>
      <c r="B1412" s="3" t="s">
        <v>155</v>
      </c>
      <c r="C1412" s="4">
        <v>37958.25</v>
      </c>
      <c r="D1412" s="3" t="s">
        <v>12</v>
      </c>
      <c r="E1412" s="3" t="s">
        <v>208</v>
      </c>
      <c r="F1412" s="3" t="s">
        <v>209</v>
      </c>
      <c r="G1412" s="7">
        <f>C1412/56*1.05</f>
        <v>711.7171875</v>
      </c>
    </row>
    <row r="1413" spans="8:8" ht="20.25" customHeight="1">
      <c r="A1413" s="3" t="s">
        <v>962</v>
      </c>
      <c r="B1413" s="3" t="s">
        <v>8</v>
      </c>
      <c r="C1413" s="4">
        <v>252.746915638546</v>
      </c>
      <c r="D1413" s="3" t="s">
        <v>9</v>
      </c>
      <c r="E1413" s="3" t="s">
        <v>47</v>
      </c>
      <c r="F1413" s="3" t="s">
        <v>48</v>
      </c>
      <c r="G1413" s="7">
        <f>C1413*1.05</f>
        <v>265.3842614204733</v>
      </c>
    </row>
    <row r="1414" spans="8:8" ht="20.25" customHeight="1">
      <c r="A1414" s="3" t="s">
        <v>962</v>
      </c>
      <c r="B1414" s="3" t="s">
        <v>8</v>
      </c>
      <c r="C1414" s="4">
        <v>252.746915638546</v>
      </c>
      <c r="D1414" s="3" t="s">
        <v>12</v>
      </c>
      <c r="E1414" s="3" t="s">
        <v>29</v>
      </c>
      <c r="F1414" s="3" t="s">
        <v>30</v>
      </c>
      <c r="G1414" s="7">
        <f>C1414/8*1.05</f>
        <v>33.17303267755916</v>
      </c>
    </row>
    <row r="1415" spans="8:8" ht="20.25" customHeight="1">
      <c r="A1415" s="3" t="s">
        <v>963</v>
      </c>
      <c r="B1415" s="3" t="s">
        <v>8</v>
      </c>
      <c r="C1415" s="4">
        <v>41.8623711340206</v>
      </c>
      <c r="D1415" s="3" t="s">
        <v>9</v>
      </c>
      <c r="E1415" s="3" t="s">
        <v>50</v>
      </c>
      <c r="F1415" s="3" t="s">
        <v>51</v>
      </c>
      <c r="G1415" s="7">
        <f>C1415*1.05</f>
        <v>43.95548969072163</v>
      </c>
    </row>
    <row r="1416" spans="8:8" ht="20.25" customHeight="1">
      <c r="A1416" s="3" t="s">
        <v>963</v>
      </c>
      <c r="B1416" s="3" t="s">
        <v>8</v>
      </c>
      <c r="C1416" s="4">
        <v>41.8623711340206</v>
      </c>
      <c r="D1416" s="3" t="s">
        <v>12</v>
      </c>
      <c r="E1416" s="3" t="s">
        <v>13</v>
      </c>
      <c r="F1416" s="3" t="s">
        <v>14</v>
      </c>
      <c r="G1416" s="7">
        <f>C1416/15*1.05</f>
        <v>2.9303659793814423</v>
      </c>
    </row>
    <row r="1417" spans="8:8" ht="20.25" customHeight="1">
      <c r="A1417" s="3" t="s">
        <v>964</v>
      </c>
      <c r="B1417" s="3" t="s">
        <v>60</v>
      </c>
      <c r="C1417" s="4">
        <v>41.8623711340206</v>
      </c>
      <c r="D1417" s="3" t="s">
        <v>23</v>
      </c>
      <c r="E1417" s="3" t="s">
        <v>24</v>
      </c>
      <c r="F1417" s="3" t="s">
        <v>25</v>
      </c>
      <c r="G1417" s="7">
        <f>C1417*1.05</f>
        <v>43.95548969072163</v>
      </c>
    </row>
    <row r="1418" spans="8:8" ht="20.25" customHeight="1">
      <c r="A1418" s="3" t="s">
        <v>964</v>
      </c>
      <c r="B1418" s="3" t="s">
        <v>60</v>
      </c>
      <c r="C1418" s="4">
        <v>41.8623711340206</v>
      </c>
      <c r="D1418" s="3" t="s">
        <v>965</v>
      </c>
      <c r="E1418" s="3" t="s">
        <v>60</v>
      </c>
      <c r="F1418" s="3" t="s">
        <v>966</v>
      </c>
      <c r="G1418" s="7">
        <f>C1418*1.05</f>
        <v>43.95548969072163</v>
      </c>
    </row>
    <row r="1419" spans="8:8" ht="20.25" customHeight="1">
      <c r="A1419" s="3" t="s">
        <v>964</v>
      </c>
      <c r="B1419" s="3" t="s">
        <v>60</v>
      </c>
      <c r="C1419" s="4">
        <v>41.8623711340206</v>
      </c>
      <c r="D1419" s="3" t="s">
        <v>12</v>
      </c>
      <c r="E1419" s="3" t="s">
        <v>13</v>
      </c>
      <c r="F1419" s="3" t="s">
        <v>14</v>
      </c>
      <c r="G1419" s="7">
        <f>C1419/9*1.05</f>
        <v>4.88394329896907</v>
      </c>
    </row>
    <row r="1420" spans="8:8" ht="20.25" customHeight="1">
      <c r="A1420" s="3" t="s">
        <v>967</v>
      </c>
      <c r="B1420" s="3" t="s">
        <v>8</v>
      </c>
      <c r="C1420" s="4">
        <v>41.8623711340206</v>
      </c>
      <c r="D1420" s="3" t="s">
        <v>9</v>
      </c>
      <c r="E1420" s="3" t="s">
        <v>50</v>
      </c>
      <c r="F1420" s="3" t="s">
        <v>51</v>
      </c>
      <c r="G1420" s="7">
        <f>C1420*1.05</f>
        <v>43.95548969072163</v>
      </c>
    </row>
    <row r="1421" spans="8:8" ht="20.25" customHeight="1">
      <c r="A1421" s="3" t="s">
        <v>967</v>
      </c>
      <c r="B1421" s="3" t="s">
        <v>8</v>
      </c>
      <c r="C1421" s="4">
        <v>41.8623711340206</v>
      </c>
      <c r="D1421" s="3" t="s">
        <v>12</v>
      </c>
      <c r="E1421" s="3" t="s">
        <v>13</v>
      </c>
      <c r="F1421" s="3" t="s">
        <v>14</v>
      </c>
      <c r="G1421" s="7">
        <f>C1421/15*1.05</f>
        <v>2.9303659793814423</v>
      </c>
    </row>
    <row r="1422" spans="8:8" ht="20.25" customHeight="1">
      <c r="A1422" s="3" t="s">
        <v>967</v>
      </c>
      <c r="B1422" s="3" t="s">
        <v>429</v>
      </c>
      <c r="C1422" s="4">
        <v>23275.9341968373</v>
      </c>
      <c r="D1422" s="3" t="s">
        <v>23</v>
      </c>
      <c r="E1422" s="3" t="s">
        <v>24</v>
      </c>
      <c r="F1422" s="3" t="s">
        <v>25</v>
      </c>
      <c r="G1422" s="7">
        <f>C1422*1.05</f>
        <v>24439.730906679168</v>
      </c>
    </row>
    <row r="1423" spans="8:8" ht="20.25" customHeight="1">
      <c r="A1423" s="3" t="s">
        <v>967</v>
      </c>
      <c r="B1423" s="3" t="s">
        <v>429</v>
      </c>
      <c r="C1423" s="4">
        <v>23275.9341968373</v>
      </c>
      <c r="D1423" s="3" t="s">
        <v>69</v>
      </c>
      <c r="E1423" s="3" t="s">
        <v>70</v>
      </c>
      <c r="F1423" s="3" t="s">
        <v>71</v>
      </c>
      <c r="G1423" s="7">
        <f>C1423*1.05</f>
        <v>24439.730906679168</v>
      </c>
    </row>
    <row r="1424" spans="8:8" ht="20.25" customHeight="1">
      <c r="A1424" s="3" t="s">
        <v>967</v>
      </c>
      <c r="B1424" s="3" t="s">
        <v>429</v>
      </c>
      <c r="C1424" s="4">
        <v>23275.9341968373</v>
      </c>
      <c r="D1424" s="3" t="s">
        <v>26</v>
      </c>
      <c r="E1424" s="3" t="s">
        <v>27</v>
      </c>
      <c r="F1424" s="3" t="s">
        <v>28</v>
      </c>
      <c r="G1424" s="7">
        <f>C1424*1.05</f>
        <v>24439.730906679168</v>
      </c>
    </row>
    <row r="1425" spans="8:8" ht="20.25" customHeight="1">
      <c r="A1425" s="3" t="s">
        <v>967</v>
      </c>
      <c r="B1425" s="3" t="s">
        <v>429</v>
      </c>
      <c r="C1425" s="4">
        <v>23275.9341968373</v>
      </c>
      <c r="D1425" s="3" t="s">
        <v>72</v>
      </c>
      <c r="E1425" s="3" t="s">
        <v>73</v>
      </c>
      <c r="F1425" s="3" t="s">
        <v>74</v>
      </c>
      <c r="G1425" s="7">
        <f t="shared" si="102" ref="G1425:G1426">C1425*1.05</f>
        <v>24439.730906679168</v>
      </c>
    </row>
    <row r="1426" spans="8:8" ht="20.25" customHeight="1">
      <c r="A1426" s="3" t="s">
        <v>967</v>
      </c>
      <c r="B1426" s="3" t="s">
        <v>429</v>
      </c>
      <c r="C1426" s="4">
        <v>23275.9341968373</v>
      </c>
      <c r="D1426" s="3" t="s">
        <v>968</v>
      </c>
      <c r="E1426" s="3" t="s">
        <v>429</v>
      </c>
      <c r="F1426" s="3" t="s">
        <v>969</v>
      </c>
      <c r="G1426" s="7">
        <f t="shared" si="102"/>
        <v>24439.730906679168</v>
      </c>
    </row>
    <row r="1427" spans="8:8" ht="20.25" customHeight="1">
      <c r="A1427" s="3" t="s">
        <v>967</v>
      </c>
      <c r="B1427" s="3" t="s">
        <v>429</v>
      </c>
      <c r="C1427" s="4">
        <v>23275.9341968373</v>
      </c>
      <c r="D1427" s="3" t="s">
        <v>12</v>
      </c>
      <c r="E1427" s="3" t="s">
        <v>13</v>
      </c>
      <c r="F1427" s="3" t="s">
        <v>14</v>
      </c>
      <c r="G1427" s="7">
        <f>C1427/56*1.05</f>
        <v>436.42376619069944</v>
      </c>
    </row>
    <row r="1428" spans="8:8" ht="20.25" customHeight="1">
      <c r="A1428" s="3" t="s">
        <v>970</v>
      </c>
      <c r="B1428" s="3" t="s">
        <v>8</v>
      </c>
      <c r="C1428" s="4">
        <v>305.195708645054</v>
      </c>
      <c r="D1428" s="3" t="s">
        <v>9</v>
      </c>
      <c r="E1428" s="3" t="s">
        <v>50</v>
      </c>
      <c r="F1428" s="3" t="s">
        <v>51</v>
      </c>
      <c r="G1428" s="7">
        <f>C1428*1.05</f>
        <v>320.45549407730675</v>
      </c>
    </row>
    <row r="1429" spans="8:8" ht="20.25" customHeight="1">
      <c r="A1429" s="3" t="s">
        <v>970</v>
      </c>
      <c r="B1429" s="3" t="s">
        <v>8</v>
      </c>
      <c r="C1429" s="4">
        <v>305.195708645054</v>
      </c>
      <c r="D1429" s="3" t="s">
        <v>12</v>
      </c>
      <c r="E1429" s="3" t="s">
        <v>13</v>
      </c>
      <c r="F1429" s="3" t="s">
        <v>14</v>
      </c>
      <c r="G1429" s="7">
        <f>C1429/15*1.05</f>
        <v>21.36369960515378</v>
      </c>
    </row>
    <row r="1430" spans="8:8" ht="20.25" customHeight="1">
      <c r="A1430" s="3" t="s">
        <v>971</v>
      </c>
      <c r="B1430" s="3" t="s">
        <v>8</v>
      </c>
      <c r="C1430" s="4">
        <v>134.951536643026</v>
      </c>
      <c r="D1430" s="3" t="s">
        <v>9</v>
      </c>
      <c r="E1430" s="3" t="s">
        <v>50</v>
      </c>
      <c r="F1430" s="3" t="s">
        <v>51</v>
      </c>
      <c r="G1430" s="7">
        <f>C1430*1.05</f>
        <v>141.6991134751773</v>
      </c>
    </row>
    <row r="1431" spans="8:8" ht="20.25" customHeight="1">
      <c r="A1431" s="3" t="s">
        <v>971</v>
      </c>
      <c r="B1431" s="3" t="s">
        <v>8</v>
      </c>
      <c r="C1431" s="4">
        <v>134.951536643026</v>
      </c>
      <c r="D1431" s="3" t="s">
        <v>12</v>
      </c>
      <c r="E1431" s="3" t="s">
        <v>13</v>
      </c>
      <c r="F1431" s="3" t="s">
        <v>14</v>
      </c>
      <c r="G1431" s="7">
        <f>C1431/20*1.05</f>
        <v>7.0849556737588655</v>
      </c>
    </row>
    <row r="1432" spans="8:8" ht="20.25" customHeight="1">
      <c r="A1432" s="3" t="s">
        <v>971</v>
      </c>
      <c r="B1432" s="3" t="s">
        <v>8</v>
      </c>
      <c r="C1432" s="4">
        <v>134.951536643026</v>
      </c>
      <c r="D1432" s="3" t="s">
        <v>76</v>
      </c>
      <c r="E1432" s="3" t="s">
        <v>77</v>
      </c>
      <c r="F1432" s="3" t="s">
        <v>78</v>
      </c>
      <c r="G1432" s="7">
        <f>C1432*1.05</f>
        <v>141.6991134751773</v>
      </c>
    </row>
    <row r="1433" spans="8:8" ht="20.25" customHeight="1">
      <c r="A1433" s="3" t="s">
        <v>972</v>
      </c>
      <c r="B1433" s="3" t="s">
        <v>8</v>
      </c>
      <c r="C1433" s="4">
        <v>134.951536643026</v>
      </c>
      <c r="D1433" s="3" t="s">
        <v>9</v>
      </c>
      <c r="E1433" s="3" t="s">
        <v>47</v>
      </c>
      <c r="F1433" s="3" t="s">
        <v>48</v>
      </c>
      <c r="G1433" s="7">
        <f>C1433*1.05</f>
        <v>141.6991134751773</v>
      </c>
    </row>
    <row r="1434" spans="8:8" ht="20.25" customHeight="1">
      <c r="A1434" s="3" t="s">
        <v>972</v>
      </c>
      <c r="B1434" s="3" t="s">
        <v>8</v>
      </c>
      <c r="C1434" s="4">
        <v>134.951536643026</v>
      </c>
      <c r="D1434" s="3" t="s">
        <v>12</v>
      </c>
      <c r="E1434" s="3" t="s">
        <v>29</v>
      </c>
      <c r="F1434" s="3" t="s">
        <v>30</v>
      </c>
      <c r="G1434" s="7">
        <f>C1434/7*1.05</f>
        <v>20.242730496453902</v>
      </c>
    </row>
    <row r="1435" spans="8:8" ht="20.25" customHeight="1">
      <c r="A1435" s="3" t="s">
        <v>972</v>
      </c>
      <c r="B1435" s="3" t="s">
        <v>480</v>
      </c>
      <c r="C1435" s="4">
        <v>25422.6588795039</v>
      </c>
      <c r="D1435" s="3" t="s">
        <v>23</v>
      </c>
      <c r="E1435" s="3" t="s">
        <v>24</v>
      </c>
      <c r="F1435" s="3" t="s">
        <v>25</v>
      </c>
      <c r="G1435" s="7">
        <f>C1435*1.05</f>
        <v>26693.791823479096</v>
      </c>
    </row>
    <row r="1436" spans="8:8" ht="20.25" customHeight="1">
      <c r="A1436" s="3" t="s">
        <v>972</v>
      </c>
      <c r="B1436" s="3" t="s">
        <v>480</v>
      </c>
      <c r="C1436" s="4">
        <v>25422.6588795039</v>
      </c>
      <c r="D1436" s="3" t="s">
        <v>69</v>
      </c>
      <c r="E1436" s="3" t="s">
        <v>70</v>
      </c>
      <c r="F1436" s="3" t="s">
        <v>71</v>
      </c>
      <c r="G1436" s="7">
        <f>C1436*1.05</f>
        <v>26693.791823479096</v>
      </c>
    </row>
    <row r="1437" spans="8:8" ht="20.25" customHeight="1">
      <c r="A1437" s="3" t="s">
        <v>972</v>
      </c>
      <c r="B1437" s="3" t="s">
        <v>480</v>
      </c>
      <c r="C1437" s="4">
        <v>25422.6588795039</v>
      </c>
      <c r="D1437" s="3" t="s">
        <v>26</v>
      </c>
      <c r="E1437" s="3" t="s">
        <v>27</v>
      </c>
      <c r="F1437" s="3" t="s">
        <v>28</v>
      </c>
      <c r="G1437" s="7">
        <f>C1437*1.05</f>
        <v>26693.791823479096</v>
      </c>
    </row>
    <row r="1438" spans="8:8" ht="20.25" customHeight="1">
      <c r="A1438" s="3" t="s">
        <v>972</v>
      </c>
      <c r="B1438" s="3" t="s">
        <v>480</v>
      </c>
      <c r="C1438" s="4">
        <v>25422.6588795039</v>
      </c>
      <c r="D1438" s="3" t="s">
        <v>72</v>
      </c>
      <c r="E1438" s="3" t="s">
        <v>973</v>
      </c>
      <c r="F1438" s="3" t="s">
        <v>974</v>
      </c>
      <c r="G1438" s="7">
        <f t="shared" si="103" ref="G1438:G1439">C1438*1.05</f>
        <v>26693.791823479096</v>
      </c>
    </row>
    <row r="1439" spans="8:8" ht="20.25" customHeight="1">
      <c r="A1439" s="3" t="s">
        <v>972</v>
      </c>
      <c r="B1439" s="3" t="s">
        <v>480</v>
      </c>
      <c r="C1439" s="4">
        <v>25422.6588795039</v>
      </c>
      <c r="D1439" s="3" t="s">
        <v>975</v>
      </c>
      <c r="E1439" s="3" t="s">
        <v>480</v>
      </c>
      <c r="F1439" s="3" t="s">
        <v>976</v>
      </c>
      <c r="G1439" s="7">
        <f t="shared" si="103"/>
        <v>26693.791823479096</v>
      </c>
    </row>
    <row r="1440" spans="8:8" ht="20.25" customHeight="1">
      <c r="A1440" s="3" t="s">
        <v>972</v>
      </c>
      <c r="B1440" s="3" t="s">
        <v>480</v>
      </c>
      <c r="C1440" s="4">
        <v>25422.6588795039</v>
      </c>
      <c r="D1440" s="3" t="s">
        <v>12</v>
      </c>
      <c r="E1440" s="3" t="s">
        <v>38</v>
      </c>
      <c r="F1440" s="3" t="s">
        <v>39</v>
      </c>
      <c r="G1440" s="7">
        <f>C1440/56*1.05</f>
        <v>476.6748539906981</v>
      </c>
    </row>
    <row r="1441" spans="8:8" ht="20.25" customHeight="1">
      <c r="A1441" s="3" t="s">
        <v>977</v>
      </c>
      <c r="B1441" s="3" t="s">
        <v>8</v>
      </c>
      <c r="C1441" s="4">
        <v>50.4480795113366</v>
      </c>
      <c r="D1441" s="3" t="s">
        <v>9</v>
      </c>
      <c r="E1441" s="3" t="s">
        <v>47</v>
      </c>
      <c r="F1441" s="3" t="s">
        <v>48</v>
      </c>
      <c r="G1441" s="7">
        <f>C1441*1.05</f>
        <v>52.97048348690343</v>
      </c>
    </row>
    <row r="1442" spans="8:8" ht="20.25" customHeight="1">
      <c r="A1442" s="3" t="s">
        <v>977</v>
      </c>
      <c r="B1442" s="3" t="s">
        <v>8</v>
      </c>
      <c r="C1442" s="4">
        <v>50.4480795113366</v>
      </c>
      <c r="D1442" s="3" t="s">
        <v>12</v>
      </c>
      <c r="E1442" s="3" t="s">
        <v>13</v>
      </c>
      <c r="F1442" s="3" t="s">
        <v>14</v>
      </c>
      <c r="G1442" s="7">
        <f>C1442/8*1.05</f>
        <v>6.621310435862929</v>
      </c>
    </row>
    <row r="1443" spans="8:8" ht="20.25" customHeight="1">
      <c r="A1443" s="3" t="s">
        <v>978</v>
      </c>
      <c r="B1443" s="3" t="s">
        <v>8</v>
      </c>
      <c r="C1443" s="4">
        <v>97.4578276074882</v>
      </c>
      <c r="D1443" s="3" t="s">
        <v>9</v>
      </c>
      <c r="E1443" s="3" t="s">
        <v>47</v>
      </c>
      <c r="F1443" s="3" t="s">
        <v>48</v>
      </c>
      <c r="G1443" s="7">
        <f>C1443*1.05</f>
        <v>102.33071898786261</v>
      </c>
    </row>
    <row r="1444" spans="8:8" ht="20.25" customHeight="1">
      <c r="A1444" s="3" t="s">
        <v>978</v>
      </c>
      <c r="B1444" s="3" t="s">
        <v>8</v>
      </c>
      <c r="C1444" s="4">
        <v>97.4578276074882</v>
      </c>
      <c r="D1444" s="3" t="s">
        <v>12</v>
      </c>
      <c r="E1444" s="3" t="s">
        <v>29</v>
      </c>
      <c r="F1444" s="3" t="s">
        <v>30</v>
      </c>
      <c r="G1444" s="7">
        <f>C1444/15*1.05</f>
        <v>6.822047932524174</v>
      </c>
    </row>
    <row r="1445" spans="8:8" ht="20.25" customHeight="1">
      <c r="A1445" s="3" t="s">
        <v>979</v>
      </c>
      <c r="B1445" s="3" t="s">
        <v>8</v>
      </c>
      <c r="C1445" s="4">
        <v>663.039581340984</v>
      </c>
      <c r="D1445" s="3" t="s">
        <v>9</v>
      </c>
      <c r="E1445" s="3" t="s">
        <v>50</v>
      </c>
      <c r="F1445" s="3" t="s">
        <v>51</v>
      </c>
      <c r="G1445" s="7">
        <f>C1445*1.05</f>
        <v>696.1915604080332</v>
      </c>
    </row>
    <row r="1446" spans="8:8" ht="20.25" customHeight="1">
      <c r="A1446" s="3" t="s">
        <v>979</v>
      </c>
      <c r="B1446" s="3" t="s">
        <v>8</v>
      </c>
      <c r="C1446" s="4">
        <v>663.039581340984</v>
      </c>
      <c r="D1446" s="3" t="s">
        <v>12</v>
      </c>
      <c r="E1446" s="3" t="s">
        <v>13</v>
      </c>
      <c r="F1446" s="3" t="s">
        <v>14</v>
      </c>
      <c r="G1446" s="7">
        <f>C1446/15*1.05</f>
        <v>46.412770693868886</v>
      </c>
    </row>
    <row r="1447" spans="8:8" ht="20.25" customHeight="1">
      <c r="A1447" s="3" t="s">
        <v>980</v>
      </c>
      <c r="B1447" s="3" t="s">
        <v>8</v>
      </c>
      <c r="C1447" s="4">
        <v>614.025301204819</v>
      </c>
      <c r="D1447" s="3" t="s">
        <v>9</v>
      </c>
      <c r="E1447" s="3" t="s">
        <v>50</v>
      </c>
      <c r="F1447" s="3" t="s">
        <v>51</v>
      </c>
      <c r="G1447" s="7">
        <f>C1447*1.05</f>
        <v>644.72656626506</v>
      </c>
    </row>
    <row r="1448" spans="8:8" ht="20.25" customHeight="1">
      <c r="A1448" s="3" t="s">
        <v>980</v>
      </c>
      <c r="B1448" s="3" t="s">
        <v>8</v>
      </c>
      <c r="C1448" s="4">
        <v>614.025301204819</v>
      </c>
      <c r="D1448" s="3" t="s">
        <v>12</v>
      </c>
      <c r="E1448" s="3" t="s">
        <v>13</v>
      </c>
      <c r="F1448" s="3" t="s">
        <v>14</v>
      </c>
      <c r="G1448" s="7">
        <f>C1448/15*1.05</f>
        <v>42.98177108433733</v>
      </c>
    </row>
    <row r="1449" spans="8:8" ht="20.25" customHeight="1">
      <c r="A1449" s="3" t="s">
        <v>981</v>
      </c>
      <c r="B1449" s="3" t="s">
        <v>544</v>
      </c>
      <c r="C1449" s="4">
        <v>614.025301204819</v>
      </c>
      <c r="D1449" s="3" t="s">
        <v>23</v>
      </c>
      <c r="E1449" s="3" t="s">
        <v>24</v>
      </c>
      <c r="F1449" s="3" t="s">
        <v>25</v>
      </c>
      <c r="G1449" s="7">
        <f>C1449*2*1.05</f>
        <v>1289.45313253012</v>
      </c>
    </row>
    <row r="1450" spans="8:8" ht="20.25" customHeight="1">
      <c r="A1450" s="3" t="s">
        <v>981</v>
      </c>
      <c r="B1450" s="3" t="s">
        <v>544</v>
      </c>
      <c r="C1450" s="4">
        <v>614.025301204819</v>
      </c>
      <c r="D1450" s="3" t="s">
        <v>26</v>
      </c>
      <c r="E1450" s="3" t="s">
        <v>27</v>
      </c>
      <c r="F1450" s="3" t="s">
        <v>28</v>
      </c>
      <c r="G1450" s="7">
        <f>C1450*1.05</f>
        <v>644.72656626506</v>
      </c>
    </row>
    <row r="1451" spans="8:8" ht="20.25" customHeight="1">
      <c r="A1451" s="3" t="s">
        <v>981</v>
      </c>
      <c r="B1451" s="3" t="s">
        <v>544</v>
      </c>
      <c r="C1451" s="4">
        <v>614.025301204819</v>
      </c>
      <c r="D1451" s="3" t="s">
        <v>132</v>
      </c>
      <c r="E1451" s="3" t="s">
        <v>545</v>
      </c>
      <c r="F1451" s="3" t="s">
        <v>546</v>
      </c>
      <c r="G1451" s="7">
        <f>C1451*1.05</f>
        <v>644.72656626506</v>
      </c>
    </row>
    <row r="1452" spans="8:8" ht="20.25" customHeight="1">
      <c r="A1452" s="3" t="s">
        <v>981</v>
      </c>
      <c r="B1452" s="3" t="s">
        <v>544</v>
      </c>
      <c r="C1452" s="4">
        <v>614.025301204819</v>
      </c>
      <c r="D1452" s="3" t="s">
        <v>135</v>
      </c>
      <c r="E1452" s="3" t="s">
        <v>547</v>
      </c>
      <c r="F1452" s="3" t="s">
        <v>548</v>
      </c>
      <c r="G1452" s="7">
        <f>C1452*1.05</f>
        <v>644.72656626506</v>
      </c>
    </row>
    <row r="1453" spans="8:8" ht="20.25" customHeight="1">
      <c r="A1453" s="3" t="s">
        <v>981</v>
      </c>
      <c r="B1453" s="3" t="s">
        <v>544</v>
      </c>
      <c r="C1453" s="4">
        <v>614.025301204819</v>
      </c>
      <c r="D1453" s="3" t="s">
        <v>982</v>
      </c>
      <c r="E1453" s="3" t="s">
        <v>550</v>
      </c>
      <c r="F1453" s="3" t="s">
        <v>983</v>
      </c>
      <c r="G1453" s="7">
        <f>C1453*1.05</f>
        <v>644.72656626506</v>
      </c>
    </row>
    <row r="1454" spans="8:8" ht="20.25" customHeight="1">
      <c r="A1454" s="3" t="s">
        <v>981</v>
      </c>
      <c r="B1454" s="3" t="s">
        <v>544</v>
      </c>
      <c r="C1454" s="4">
        <v>614.025301204819</v>
      </c>
      <c r="D1454" s="3" t="s">
        <v>984</v>
      </c>
      <c r="E1454" s="3" t="s">
        <v>553</v>
      </c>
      <c r="F1454" s="3" t="s">
        <v>985</v>
      </c>
      <c r="G1454" s="7">
        <f>C1454*1.05</f>
        <v>644.72656626506</v>
      </c>
    </row>
    <row r="1455" spans="8:8" ht="20.25" customHeight="1">
      <c r="A1455" s="3" t="s">
        <v>981</v>
      </c>
      <c r="B1455" s="3" t="s">
        <v>544</v>
      </c>
      <c r="C1455" s="4">
        <v>614.025301204819</v>
      </c>
      <c r="D1455" s="3" t="s">
        <v>986</v>
      </c>
      <c r="E1455" s="3" t="s">
        <v>556</v>
      </c>
      <c r="F1455" s="3" t="s">
        <v>987</v>
      </c>
      <c r="G1455" s="7">
        <f>C1455*20*1.05</f>
        <v>12894.5313253012</v>
      </c>
    </row>
    <row r="1456" spans="8:8" ht="20.25" customHeight="1">
      <c r="A1456" s="3" t="s">
        <v>981</v>
      </c>
      <c r="B1456" s="3" t="s">
        <v>544</v>
      </c>
      <c r="C1456" s="4">
        <v>614.025301204819</v>
      </c>
      <c r="D1456" s="3" t="s">
        <v>12</v>
      </c>
      <c r="E1456" s="3" t="s">
        <v>138</v>
      </c>
      <c r="F1456" s="3" t="s">
        <v>139</v>
      </c>
      <c r="G1456" s="7">
        <f>C1456/70*1.05</f>
        <v>9.210379518072285</v>
      </c>
    </row>
    <row r="1457" spans="8:8" ht="20.25" customHeight="1">
      <c r="A1457" s="3" t="s">
        <v>981</v>
      </c>
      <c r="B1457" s="3" t="s">
        <v>834</v>
      </c>
      <c r="C1457" s="4">
        <v>1146.68064237982</v>
      </c>
      <c r="D1457" s="3" t="s">
        <v>988</v>
      </c>
      <c r="E1457" s="3" t="s">
        <v>857</v>
      </c>
      <c r="F1457" s="3" t="s">
        <v>989</v>
      </c>
      <c r="G1457" s="7">
        <f>C1457*1.05</f>
        <v>1204.014674498811</v>
      </c>
    </row>
    <row r="1458" spans="8:8" ht="20.25" customHeight="1">
      <c r="A1458" s="3" t="s">
        <v>981</v>
      </c>
      <c r="B1458" s="3" t="s">
        <v>834</v>
      </c>
      <c r="C1458" s="4">
        <v>1146.68064237982</v>
      </c>
      <c r="D1458" s="3" t="s">
        <v>23</v>
      </c>
      <c r="E1458" s="3" t="s">
        <v>24</v>
      </c>
      <c r="F1458" s="3" t="s">
        <v>25</v>
      </c>
      <c r="G1458" s="7">
        <f>C1458*1.05</f>
        <v>1204.014674498811</v>
      </c>
    </row>
    <row r="1459" spans="8:8" ht="20.25" customHeight="1">
      <c r="A1459" s="3" t="s">
        <v>981</v>
      </c>
      <c r="B1459" s="3" t="s">
        <v>834</v>
      </c>
      <c r="C1459" s="4">
        <v>1146.68064237982</v>
      </c>
      <c r="D1459" s="3" t="s">
        <v>26</v>
      </c>
      <c r="E1459" s="3" t="s">
        <v>27</v>
      </c>
      <c r="F1459" s="3" t="s">
        <v>28</v>
      </c>
      <c r="G1459" s="7">
        <f>C1459*1.05</f>
        <v>1204.014674498811</v>
      </c>
    </row>
    <row r="1460" spans="8:8" ht="20.25" customHeight="1">
      <c r="A1460" s="3" t="s">
        <v>981</v>
      </c>
      <c r="B1460" s="3" t="s">
        <v>834</v>
      </c>
      <c r="C1460" s="4">
        <v>1146.68064237982</v>
      </c>
      <c r="D1460" s="3" t="s">
        <v>990</v>
      </c>
      <c r="E1460" s="3" t="s">
        <v>991</v>
      </c>
      <c r="F1460" s="3" t="s">
        <v>992</v>
      </c>
      <c r="G1460" s="7">
        <f>C1460*1.05</f>
        <v>1204.014674498811</v>
      </c>
    </row>
    <row r="1461" spans="8:8" ht="20.25" customHeight="1">
      <c r="A1461" s="3" t="s">
        <v>981</v>
      </c>
      <c r="B1461" s="3" t="s">
        <v>834</v>
      </c>
      <c r="C1461" s="4">
        <v>1146.68064237982</v>
      </c>
      <c r="D1461" s="3" t="s">
        <v>603</v>
      </c>
      <c r="E1461" s="3" t="s">
        <v>604</v>
      </c>
      <c r="F1461" s="3" t="s">
        <v>605</v>
      </c>
      <c r="G1461" s="7">
        <f t="shared" si="104" ref="G1461:G1463">C1461*1.05</f>
        <v>1204.014674498811</v>
      </c>
    </row>
    <row r="1462" spans="8:8" ht="20.25" customHeight="1">
      <c r="A1462" s="3" t="s">
        <v>981</v>
      </c>
      <c r="B1462" s="3" t="s">
        <v>834</v>
      </c>
      <c r="C1462" s="4">
        <v>1146.68064237982</v>
      </c>
      <c r="D1462" s="3" t="s">
        <v>307</v>
      </c>
      <c r="E1462" s="3" t="s">
        <v>308</v>
      </c>
      <c r="F1462" s="3" t="s">
        <v>309</v>
      </c>
      <c r="G1462" s="7">
        <f t="shared" si="104"/>
        <v>1204.014674498811</v>
      </c>
    </row>
    <row r="1463" spans="8:8" ht="20.25" customHeight="1">
      <c r="A1463" s="3" t="s">
        <v>981</v>
      </c>
      <c r="B1463" s="3" t="s">
        <v>834</v>
      </c>
      <c r="C1463" s="4">
        <v>1146.68064237982</v>
      </c>
      <c r="D1463" s="3" t="s">
        <v>993</v>
      </c>
      <c r="E1463" s="3" t="s">
        <v>839</v>
      </c>
      <c r="F1463" s="3" t="s">
        <v>994</v>
      </c>
      <c r="G1463" s="7">
        <f t="shared" si="104"/>
        <v>1204.014674498811</v>
      </c>
    </row>
    <row r="1464" spans="8:8" ht="20.25" customHeight="1">
      <c r="A1464" s="3" t="s">
        <v>981</v>
      </c>
      <c r="B1464" s="3" t="s">
        <v>834</v>
      </c>
      <c r="C1464" s="4">
        <v>1146.68064237982</v>
      </c>
      <c r="D1464" s="3" t="s">
        <v>12</v>
      </c>
      <c r="E1464" s="3" t="s">
        <v>138</v>
      </c>
      <c r="F1464" s="3" t="s">
        <v>139</v>
      </c>
      <c r="G1464" s="7">
        <f>C1464/16*1.05</f>
        <v>75.25091715617569</v>
      </c>
    </row>
    <row r="1465" spans="8:8" ht="20.25" customHeight="1">
      <c r="A1465" s="3" t="s">
        <v>981</v>
      </c>
      <c r="B1465" s="3" t="s">
        <v>834</v>
      </c>
      <c r="C1465" s="4">
        <v>1146.68064237982</v>
      </c>
      <c r="D1465" s="3" t="s">
        <v>861</v>
      </c>
      <c r="E1465" s="3" t="s">
        <v>862</v>
      </c>
      <c r="F1465" s="3" t="s">
        <v>863</v>
      </c>
      <c r="G1465" s="7">
        <f t="shared" si="105" ref="G1465:G1466">C1465*1.05</f>
        <v>1204.014674498811</v>
      </c>
    </row>
    <row r="1466" spans="8:8" ht="20.25" customHeight="1">
      <c r="A1466" s="3" t="s">
        <v>981</v>
      </c>
      <c r="B1466" s="3" t="s">
        <v>834</v>
      </c>
      <c r="C1466" s="4">
        <v>1146.68064237982</v>
      </c>
      <c r="D1466" s="3" t="s">
        <v>864</v>
      </c>
      <c r="E1466" s="3" t="s">
        <v>865</v>
      </c>
      <c r="F1466" s="3" t="s">
        <v>866</v>
      </c>
      <c r="G1466" s="7">
        <f t="shared" si="105"/>
        <v>1204.014674498811</v>
      </c>
    </row>
    <row r="1467" spans="8:8" ht="20.25" customHeight="1">
      <c r="A1467" s="3" t="s">
        <v>981</v>
      </c>
      <c r="B1467" s="3" t="s">
        <v>181</v>
      </c>
      <c r="C1467" s="6">
        <v>17430.475110808</v>
      </c>
      <c r="D1467" s="3" t="s">
        <v>23</v>
      </c>
      <c r="E1467" s="3" t="s">
        <v>24</v>
      </c>
      <c r="F1467" s="3" t="s">
        <v>25</v>
      </c>
      <c r="G1467" s="7">
        <f>C1467*2*1.05</f>
        <v>36603.99773269681</v>
      </c>
    </row>
    <row r="1468" spans="8:8" ht="20.25" customHeight="1">
      <c r="A1468" s="3" t="s">
        <v>981</v>
      </c>
      <c r="B1468" s="3" t="s">
        <v>181</v>
      </c>
      <c r="C1468" s="4">
        <v>17430.475110808</v>
      </c>
      <c r="D1468" s="3" t="s">
        <v>982</v>
      </c>
      <c r="E1468" s="3" t="s">
        <v>182</v>
      </c>
      <c r="F1468" s="3" t="s">
        <v>995</v>
      </c>
      <c r="G1468" s="7">
        <f>C1468*1.05</f>
        <v>18301.998866348404</v>
      </c>
    </row>
    <row r="1469" spans="8:8" ht="20.25" customHeight="1">
      <c r="A1469" s="3" t="s">
        <v>981</v>
      </c>
      <c r="B1469" s="3" t="s">
        <v>181</v>
      </c>
      <c r="C1469" s="4">
        <v>17430.475110808</v>
      </c>
      <c r="D1469" s="3" t="s">
        <v>996</v>
      </c>
      <c r="E1469" s="3" t="s">
        <v>70</v>
      </c>
      <c r="F1469" s="3" t="s">
        <v>997</v>
      </c>
      <c r="G1469" s="7">
        <f>C1469*20*0.84/1000</f>
        <v>292.83198186157443</v>
      </c>
    </row>
    <row r="1470" spans="8:8" ht="20.25" customHeight="1">
      <c r="A1470" s="3" t="s">
        <v>981</v>
      </c>
      <c r="B1470" s="3" t="s">
        <v>181</v>
      </c>
      <c r="C1470" s="4">
        <v>17430.475110808</v>
      </c>
      <c r="D1470" s="3" t="s">
        <v>984</v>
      </c>
      <c r="E1470" s="3" t="s">
        <v>186</v>
      </c>
      <c r="F1470" s="3" t="s">
        <v>998</v>
      </c>
      <c r="G1470" s="7">
        <f>C1470*1.05</f>
        <v>18301.998866348404</v>
      </c>
    </row>
    <row r="1471" spans="8:8" ht="20.25" customHeight="1">
      <c r="A1471" s="3" t="s">
        <v>981</v>
      </c>
      <c r="B1471" s="3" t="s">
        <v>181</v>
      </c>
      <c r="C1471" s="4">
        <v>17430.475110808</v>
      </c>
      <c r="D1471" s="3" t="s">
        <v>12</v>
      </c>
      <c r="E1471" s="3" t="s">
        <v>138</v>
      </c>
      <c r="F1471" s="3" t="s">
        <v>139</v>
      </c>
      <c r="G1471" s="7">
        <f>C1471/60*1.05</f>
        <v>305.03331443914004</v>
      </c>
    </row>
    <row r="1472" spans="8:8" ht="20.25" customHeight="1">
      <c r="A1472" s="3" t="s">
        <v>981</v>
      </c>
      <c r="B1472" s="3" t="s">
        <v>855</v>
      </c>
      <c r="C1472" s="4">
        <v>865.956575682382</v>
      </c>
      <c r="D1472" s="3" t="s">
        <v>999</v>
      </c>
      <c r="E1472" s="3" t="s">
        <v>1000</v>
      </c>
      <c r="F1472" s="3" t="s">
        <v>1001</v>
      </c>
      <c r="G1472" s="7">
        <f>C1472*1.05</f>
        <v>909.2544044665011</v>
      </c>
    </row>
    <row r="1473" spans="8:8" ht="20.25" customHeight="1">
      <c r="A1473" s="3" t="s">
        <v>981</v>
      </c>
      <c r="B1473" s="3" t="s">
        <v>855</v>
      </c>
      <c r="C1473" s="4">
        <v>865.956575682382</v>
      </c>
      <c r="D1473" s="3" t="s">
        <v>23</v>
      </c>
      <c r="E1473" s="3" t="s">
        <v>24</v>
      </c>
      <c r="F1473" s="3" t="s">
        <v>25</v>
      </c>
      <c r="G1473" s="7">
        <f>C1473*1.05</f>
        <v>909.2544044665011</v>
      </c>
    </row>
    <row r="1474" spans="8:8" ht="20.25" customHeight="1">
      <c r="A1474" s="3" t="s">
        <v>981</v>
      </c>
      <c r="B1474" s="3" t="s">
        <v>855</v>
      </c>
      <c r="C1474" s="4">
        <v>865.956575682382</v>
      </c>
      <c r="D1474" s="3" t="s">
        <v>26</v>
      </c>
      <c r="E1474" s="3" t="s">
        <v>27</v>
      </c>
      <c r="F1474" s="3" t="s">
        <v>28</v>
      </c>
      <c r="G1474" s="7">
        <f>C1474*1.05</f>
        <v>909.2544044665011</v>
      </c>
    </row>
    <row r="1475" spans="8:8" ht="20.25" customHeight="1">
      <c r="A1475" s="3" t="s">
        <v>981</v>
      </c>
      <c r="B1475" s="3" t="s">
        <v>855</v>
      </c>
      <c r="C1475" s="4">
        <v>865.956575682382</v>
      </c>
      <c r="D1475" s="3" t="s">
        <v>942</v>
      </c>
      <c r="E1475" s="3" t="s">
        <v>604</v>
      </c>
      <c r="F1475" s="3" t="s">
        <v>943</v>
      </c>
      <c r="G1475" s="7">
        <f>C1475*1.05</f>
        <v>909.2544044665011</v>
      </c>
    </row>
    <row r="1476" spans="8:8" ht="20.25" customHeight="1">
      <c r="A1476" s="3" t="s">
        <v>981</v>
      </c>
      <c r="B1476" s="3" t="s">
        <v>855</v>
      </c>
      <c r="C1476" s="4">
        <v>865.956575682382</v>
      </c>
      <c r="D1476" s="3" t="s">
        <v>12</v>
      </c>
      <c r="E1476" s="3" t="s">
        <v>13</v>
      </c>
      <c r="F1476" s="3" t="s">
        <v>14</v>
      </c>
      <c r="G1476" s="7">
        <f>C1476/24*1.05</f>
        <v>37.88560018610421</v>
      </c>
    </row>
    <row r="1477" spans="8:8" ht="20.25" customHeight="1">
      <c r="A1477" s="3" t="s">
        <v>981</v>
      </c>
      <c r="B1477" s="3" t="s">
        <v>855</v>
      </c>
      <c r="C1477" s="4">
        <v>865.956575682382</v>
      </c>
      <c r="D1477" s="3" t="s">
        <v>1002</v>
      </c>
      <c r="E1477" s="3" t="s">
        <v>1003</v>
      </c>
      <c r="F1477" s="3" t="s">
        <v>1004</v>
      </c>
      <c r="G1477" s="7">
        <f>C1477*1.05</f>
        <v>909.2544044665011</v>
      </c>
    </row>
    <row r="1478" spans="8:8" ht="20.25" customHeight="1">
      <c r="A1478" s="3" t="s">
        <v>981</v>
      </c>
      <c r="B1478" s="3" t="s">
        <v>1005</v>
      </c>
      <c r="C1478" s="4">
        <v>1900.91489019818</v>
      </c>
      <c r="D1478" s="3" t="s">
        <v>715</v>
      </c>
      <c r="E1478" s="3" t="s">
        <v>716</v>
      </c>
      <c r="F1478" s="3" t="s">
        <v>717</v>
      </c>
      <c r="G1478" s="7">
        <f>C1478*1.05</f>
        <v>1995.9606347080892</v>
      </c>
    </row>
    <row r="1479" spans="8:8" ht="20.25" customHeight="1">
      <c r="A1479" s="3" t="s">
        <v>981</v>
      </c>
      <c r="B1479" s="3" t="s">
        <v>1005</v>
      </c>
      <c r="C1479" s="4">
        <v>1900.91489019818</v>
      </c>
      <c r="D1479" s="3" t="s">
        <v>23</v>
      </c>
      <c r="E1479" s="3" t="s">
        <v>24</v>
      </c>
      <c r="F1479" s="3" t="s">
        <v>25</v>
      </c>
      <c r="G1479" s="7">
        <f>C1479*1.05</f>
        <v>1995.9606347080892</v>
      </c>
    </row>
    <row r="1480" spans="8:8" ht="20.25" customHeight="1">
      <c r="A1480" s="3" t="s">
        <v>981</v>
      </c>
      <c r="B1480" s="3" t="s">
        <v>1005</v>
      </c>
      <c r="C1480" s="4">
        <v>1900.91489019818</v>
      </c>
      <c r="D1480" s="3" t="s">
        <v>26</v>
      </c>
      <c r="E1480" s="3" t="s">
        <v>27</v>
      </c>
      <c r="F1480" s="3" t="s">
        <v>28</v>
      </c>
      <c r="G1480" s="7">
        <f>C1480*1.05</f>
        <v>1995.9606347080892</v>
      </c>
    </row>
    <row r="1481" spans="8:8" ht="20.25" customHeight="1">
      <c r="A1481" s="3" t="s">
        <v>981</v>
      </c>
      <c r="B1481" s="3" t="s">
        <v>1005</v>
      </c>
      <c r="C1481" s="4">
        <v>1900.91489019818</v>
      </c>
      <c r="D1481" s="3" t="s">
        <v>1006</v>
      </c>
      <c r="E1481" s="3" t="s">
        <v>1007</v>
      </c>
      <c r="F1481" s="3" t="s">
        <v>1008</v>
      </c>
      <c r="G1481" s="7">
        <f t="shared" si="106" ref="G1481:G1485">C1481*1.05</f>
        <v>1995.9606347080892</v>
      </c>
    </row>
    <row r="1482" spans="8:8" ht="20.25" customHeight="1">
      <c r="A1482" s="3" t="s">
        <v>981</v>
      </c>
      <c r="B1482" s="3" t="s">
        <v>1005</v>
      </c>
      <c r="C1482" s="4">
        <v>1900.91489019818</v>
      </c>
      <c r="D1482" s="3" t="s">
        <v>990</v>
      </c>
      <c r="E1482" s="3" t="s">
        <v>991</v>
      </c>
      <c r="F1482" s="3" t="s">
        <v>992</v>
      </c>
      <c r="G1482" s="7">
        <f t="shared" si="106"/>
        <v>1995.9606347080892</v>
      </c>
    </row>
    <row r="1483" spans="8:8" ht="20.25" customHeight="1">
      <c r="A1483" s="3" t="s">
        <v>981</v>
      </c>
      <c r="B1483" s="3" t="s">
        <v>1005</v>
      </c>
      <c r="C1483" s="4">
        <v>1900.91489019818</v>
      </c>
      <c r="D1483" s="3" t="s">
        <v>603</v>
      </c>
      <c r="E1483" s="3" t="s">
        <v>604</v>
      </c>
      <c r="F1483" s="3" t="s">
        <v>605</v>
      </c>
      <c r="G1483" s="7">
        <f t="shared" si="106"/>
        <v>1995.9606347080892</v>
      </c>
    </row>
    <row r="1484" spans="8:8" ht="20.25" customHeight="1">
      <c r="A1484" s="3" t="s">
        <v>981</v>
      </c>
      <c r="B1484" s="3" t="s">
        <v>1005</v>
      </c>
      <c r="C1484" s="4">
        <v>1900.91489019818</v>
      </c>
      <c r="D1484" s="3" t="s">
        <v>724</v>
      </c>
      <c r="E1484" s="3" t="s">
        <v>716</v>
      </c>
      <c r="F1484" s="3" t="s">
        <v>725</v>
      </c>
      <c r="G1484" s="7">
        <f t="shared" si="106"/>
        <v>1995.9606347080892</v>
      </c>
    </row>
    <row r="1485" spans="8:8" ht="20.25" customHeight="1">
      <c r="A1485" s="3" t="s">
        <v>981</v>
      </c>
      <c r="B1485" s="3" t="s">
        <v>1005</v>
      </c>
      <c r="C1485" s="4">
        <v>1900.91489019818</v>
      </c>
      <c r="D1485" s="3" t="s">
        <v>1009</v>
      </c>
      <c r="E1485" s="3" t="s">
        <v>429</v>
      </c>
      <c r="F1485" s="3" t="s">
        <v>1010</v>
      </c>
      <c r="G1485" s="7">
        <f t="shared" si="106"/>
        <v>1995.9606347080892</v>
      </c>
    </row>
    <row r="1486" spans="8:8" ht="20.25" customHeight="1">
      <c r="A1486" s="3" t="s">
        <v>981</v>
      </c>
      <c r="B1486" s="3" t="s">
        <v>1005</v>
      </c>
      <c r="C1486" s="4">
        <v>1900.91489019818</v>
      </c>
      <c r="D1486" s="3" t="s">
        <v>12</v>
      </c>
      <c r="E1486" s="3" t="s">
        <v>13</v>
      </c>
      <c r="F1486" s="3" t="s">
        <v>14</v>
      </c>
      <c r="G1486" s="7">
        <f>C1486/14*1.05</f>
        <v>142.56861676486352</v>
      </c>
    </row>
    <row r="1487" spans="8:8" ht="20.25" customHeight="1">
      <c r="A1487" s="3" t="s">
        <v>981</v>
      </c>
      <c r="B1487" s="3" t="s">
        <v>1005</v>
      </c>
      <c r="C1487" s="4">
        <v>1900.91489019818</v>
      </c>
      <c r="D1487" s="3" t="s">
        <v>1011</v>
      </c>
      <c r="E1487" s="3" t="s">
        <v>1007</v>
      </c>
      <c r="F1487" s="3" t="s">
        <v>1012</v>
      </c>
      <c r="G1487" s="7">
        <f t="shared" si="107" ref="G1487:G1489">C1487*1.05</f>
        <v>1995.9606347080892</v>
      </c>
    </row>
    <row r="1488" spans="8:8" ht="20.25" customHeight="1">
      <c r="A1488" s="3" t="s">
        <v>981</v>
      </c>
      <c r="B1488" s="3" t="s">
        <v>1005</v>
      </c>
      <c r="C1488" s="4">
        <v>1900.91489019818</v>
      </c>
      <c r="D1488" s="3" t="s">
        <v>1013</v>
      </c>
      <c r="E1488" s="3" t="s">
        <v>1014</v>
      </c>
      <c r="F1488" s="3" t="s">
        <v>1015</v>
      </c>
      <c r="G1488" s="7">
        <f t="shared" si="107"/>
        <v>1995.9606347080892</v>
      </c>
    </row>
    <row r="1489" spans="8:8" ht="20.25" customHeight="1">
      <c r="A1489" s="3" t="s">
        <v>1016</v>
      </c>
      <c r="B1489" s="3" t="s">
        <v>8</v>
      </c>
      <c r="C1489" s="4">
        <v>191.553381893861</v>
      </c>
      <c r="D1489" s="3" t="s">
        <v>9</v>
      </c>
      <c r="E1489" s="3" t="s">
        <v>151</v>
      </c>
      <c r="F1489" s="3" t="s">
        <v>152</v>
      </c>
      <c r="G1489" s="7">
        <f t="shared" si="107"/>
        <v>201.13105098855405</v>
      </c>
    </row>
    <row r="1490" spans="8:8" ht="20.25" customHeight="1">
      <c r="A1490" s="3" t="s">
        <v>1016</v>
      </c>
      <c r="B1490" s="3" t="s">
        <v>8</v>
      </c>
      <c r="C1490" s="4">
        <v>191.553381893861</v>
      </c>
      <c r="D1490" s="3" t="s">
        <v>12</v>
      </c>
      <c r="E1490" s="3" t="s">
        <v>38</v>
      </c>
      <c r="F1490" s="3" t="s">
        <v>39</v>
      </c>
      <c r="G1490" s="7">
        <f>C1490/20*1.05</f>
        <v>10.056552549427703</v>
      </c>
    </row>
    <row r="1491" spans="8:8" ht="20.25" customHeight="1">
      <c r="A1491" s="3" t="s">
        <v>1017</v>
      </c>
      <c r="B1491" s="3" t="s">
        <v>8</v>
      </c>
      <c r="C1491" s="4">
        <v>128.449132653061</v>
      </c>
      <c r="D1491" s="3" t="s">
        <v>9</v>
      </c>
      <c r="E1491" s="3" t="s">
        <v>50</v>
      </c>
      <c r="F1491" s="3" t="s">
        <v>51</v>
      </c>
      <c r="G1491" s="7">
        <f>C1491*1.05</f>
        <v>134.87158928571407</v>
      </c>
    </row>
    <row r="1492" spans="8:8" ht="20.25" customHeight="1">
      <c r="A1492" s="3" t="s">
        <v>1017</v>
      </c>
      <c r="B1492" s="3" t="s">
        <v>8</v>
      </c>
      <c r="C1492" s="4">
        <v>128.449132653061</v>
      </c>
      <c r="D1492" s="3" t="s">
        <v>12</v>
      </c>
      <c r="E1492" s="3" t="s">
        <v>13</v>
      </c>
      <c r="F1492" s="3" t="s">
        <v>14</v>
      </c>
      <c r="G1492" s="7">
        <f>C1492/15*1.05</f>
        <v>8.991439285714272</v>
      </c>
    </row>
    <row r="1493" spans="8:8" ht="20.25" customHeight="1">
      <c r="A1493" s="3" t="s">
        <v>1017</v>
      </c>
      <c r="B1493" s="3" t="s">
        <v>8</v>
      </c>
      <c r="C1493" s="4">
        <v>128.449132653061</v>
      </c>
      <c r="D1493" s="3" t="s">
        <v>76</v>
      </c>
      <c r="E1493" s="3" t="s">
        <v>116</v>
      </c>
      <c r="F1493" s="3" t="s">
        <v>117</v>
      </c>
      <c r="G1493" s="7">
        <f>C1493*1.05</f>
        <v>134.87158928571407</v>
      </c>
    </row>
    <row r="1494" spans="8:8" ht="20.25" customHeight="1">
      <c r="A1494" s="3" t="s">
        <v>1018</v>
      </c>
      <c r="B1494" s="3" t="s">
        <v>8</v>
      </c>
      <c r="C1494" s="4">
        <v>128.449132653061</v>
      </c>
      <c r="D1494" s="3" t="s">
        <v>9</v>
      </c>
      <c r="E1494" s="3" t="s">
        <v>151</v>
      </c>
      <c r="F1494" s="3" t="s">
        <v>152</v>
      </c>
      <c r="G1494" s="7">
        <f>C1494*1.05</f>
        <v>134.87158928571407</v>
      </c>
    </row>
    <row r="1495" spans="8:8" ht="20.25" customHeight="1">
      <c r="A1495" s="3" t="s">
        <v>1018</v>
      </c>
      <c r="B1495" s="3" t="s">
        <v>8</v>
      </c>
      <c r="C1495" s="4">
        <v>128.449132653061</v>
      </c>
      <c r="D1495" s="3" t="s">
        <v>12</v>
      </c>
      <c r="E1495" s="3" t="s">
        <v>38</v>
      </c>
      <c r="F1495" s="3" t="s">
        <v>39</v>
      </c>
      <c r="G1495" s="7">
        <f>C1495/15*1.05</f>
        <v>8.991439285714272</v>
      </c>
    </row>
    <row r="1496" spans="8:8" ht="20.25" customHeight="1">
      <c r="A1496" s="3" t="s">
        <v>1018</v>
      </c>
      <c r="B1496" s="3" t="s">
        <v>8</v>
      </c>
      <c r="C1496" s="4">
        <v>128.449132653061</v>
      </c>
      <c r="D1496" s="3" t="s">
        <v>76</v>
      </c>
      <c r="E1496" s="3" t="s">
        <v>77</v>
      </c>
      <c r="F1496" s="3" t="s">
        <v>78</v>
      </c>
      <c r="G1496" s="7">
        <f>C1496*1.05</f>
        <v>134.87158928571407</v>
      </c>
    </row>
    <row r="1497" spans="8:8" ht="20.25" customHeight="1">
      <c r="A1497" s="3" t="s">
        <v>1019</v>
      </c>
      <c r="B1497" s="3" t="s">
        <v>1020</v>
      </c>
      <c r="C1497" s="4">
        <v>17665.5628205128</v>
      </c>
      <c r="D1497" s="3" t="s">
        <v>23</v>
      </c>
      <c r="E1497" s="3" t="s">
        <v>24</v>
      </c>
      <c r="F1497" s="3" t="s">
        <v>25</v>
      </c>
      <c r="G1497" s="7">
        <f>C1497*1.05</f>
        <v>18548.84096153844</v>
      </c>
    </row>
    <row r="1498" spans="8:8" ht="20.25" customHeight="1">
      <c r="A1498" s="3" t="s">
        <v>1019</v>
      </c>
      <c r="B1498" s="3" t="s">
        <v>1020</v>
      </c>
      <c r="C1498" s="4">
        <v>17665.5628205128</v>
      </c>
      <c r="D1498" s="3" t="s">
        <v>69</v>
      </c>
      <c r="E1498" s="3" t="s">
        <v>70</v>
      </c>
      <c r="F1498" s="3" t="s">
        <v>71</v>
      </c>
      <c r="G1498" s="7">
        <f>C1498*1.05</f>
        <v>18548.84096153844</v>
      </c>
    </row>
    <row r="1499" spans="8:8" ht="20.25" customHeight="1">
      <c r="A1499" s="3" t="s">
        <v>1019</v>
      </c>
      <c r="B1499" s="3" t="s">
        <v>1020</v>
      </c>
      <c r="C1499" s="4">
        <v>17665.5628205128</v>
      </c>
      <c r="D1499" s="3" t="s">
        <v>26</v>
      </c>
      <c r="E1499" s="3" t="s">
        <v>27</v>
      </c>
      <c r="F1499" s="3" t="s">
        <v>28</v>
      </c>
      <c r="G1499" s="7">
        <f>C1499*1.05</f>
        <v>18548.84096153844</v>
      </c>
    </row>
    <row r="1500" spans="8:8" ht="20.25" customHeight="1">
      <c r="A1500" s="3" t="s">
        <v>1019</v>
      </c>
      <c r="B1500" s="3" t="s">
        <v>1020</v>
      </c>
      <c r="C1500" s="4">
        <v>17665.5628205128</v>
      </c>
      <c r="D1500" s="3" t="s">
        <v>72</v>
      </c>
      <c r="E1500" s="3" t="s">
        <v>222</v>
      </c>
      <c r="F1500" s="3" t="s">
        <v>223</v>
      </c>
      <c r="G1500" s="7">
        <f>C1500*1.05</f>
        <v>18548.84096153844</v>
      </c>
    </row>
    <row r="1501" spans="8:8" ht="20.25" customHeight="1">
      <c r="A1501" s="3" t="s">
        <v>1019</v>
      </c>
      <c r="B1501" s="3" t="s">
        <v>1020</v>
      </c>
      <c r="C1501" s="4">
        <v>17665.5628205128</v>
      </c>
      <c r="D1501" s="3" t="s">
        <v>12</v>
      </c>
      <c r="E1501" s="3" t="s">
        <v>208</v>
      </c>
      <c r="F1501" s="3" t="s">
        <v>209</v>
      </c>
      <c r="G1501" s="7">
        <f>C1501/56*1.05</f>
        <v>331.22930288461504</v>
      </c>
    </row>
    <row r="1502" spans="8:8" ht="20.25" customHeight="1">
      <c r="A1502" s="3" t="s">
        <v>1019</v>
      </c>
      <c r="B1502" s="3" t="s">
        <v>1020</v>
      </c>
      <c r="C1502" s="4">
        <v>17665.5628205128</v>
      </c>
      <c r="D1502" s="3" t="s">
        <v>1021</v>
      </c>
      <c r="E1502" s="3" t="s">
        <v>1020</v>
      </c>
      <c r="F1502" s="3" t="s">
        <v>1022</v>
      </c>
      <c r="G1502" s="7">
        <f>C1502*1.05</f>
        <v>18548.84096153844</v>
      </c>
    </row>
    <row r="1503" spans="8:8" ht="20.25" customHeight="1">
      <c r="A1503" s="3" t="s">
        <v>1019</v>
      </c>
      <c r="B1503" s="3" t="s">
        <v>102</v>
      </c>
      <c r="C1503" s="4">
        <v>10576.0223200729</v>
      </c>
      <c r="D1503" s="3" t="s">
        <v>23</v>
      </c>
      <c r="E1503" s="3" t="s">
        <v>24</v>
      </c>
      <c r="F1503" s="3" t="s">
        <v>25</v>
      </c>
      <c r="G1503" s="7">
        <f>C1503*1.05</f>
        <v>11104.823436076545</v>
      </c>
    </row>
    <row r="1504" spans="8:8" ht="20.25" customHeight="1">
      <c r="A1504" s="3" t="s">
        <v>1019</v>
      </c>
      <c r="B1504" s="3" t="s">
        <v>102</v>
      </c>
      <c r="C1504" s="4">
        <v>10576.0223200729</v>
      </c>
      <c r="D1504" s="3" t="s">
        <v>69</v>
      </c>
      <c r="E1504" s="3" t="s">
        <v>70</v>
      </c>
      <c r="F1504" s="3" t="s">
        <v>71</v>
      </c>
      <c r="G1504" s="7">
        <f>C1504*1.05</f>
        <v>11104.823436076545</v>
      </c>
    </row>
    <row r="1505" spans="8:8" ht="20.25" customHeight="1">
      <c r="A1505" s="3" t="s">
        <v>1019</v>
      </c>
      <c r="B1505" s="3" t="s">
        <v>102</v>
      </c>
      <c r="C1505" s="4">
        <v>10576.0223200729</v>
      </c>
      <c r="D1505" s="3" t="s">
        <v>26</v>
      </c>
      <c r="E1505" s="3" t="s">
        <v>27</v>
      </c>
      <c r="F1505" s="3" t="s">
        <v>28</v>
      </c>
      <c r="G1505" s="7">
        <f>C1505*1.05</f>
        <v>11104.823436076545</v>
      </c>
    </row>
    <row r="1506" spans="8:8" ht="20.25" customHeight="1">
      <c r="A1506" s="3" t="s">
        <v>1019</v>
      </c>
      <c r="B1506" s="3" t="s">
        <v>102</v>
      </c>
      <c r="C1506" s="4">
        <v>10576.0223200729</v>
      </c>
      <c r="D1506" s="3" t="s">
        <v>72</v>
      </c>
      <c r="E1506" s="3" t="s">
        <v>222</v>
      </c>
      <c r="F1506" s="3" t="s">
        <v>223</v>
      </c>
      <c r="G1506" s="7">
        <f>C1506*1.05</f>
        <v>11104.823436076545</v>
      </c>
    </row>
    <row r="1507" spans="8:8" ht="20.25" customHeight="1">
      <c r="A1507" s="3" t="s">
        <v>1019</v>
      </c>
      <c r="B1507" s="3" t="s">
        <v>102</v>
      </c>
      <c r="C1507" s="4">
        <v>10576.0223200729</v>
      </c>
      <c r="D1507" s="3" t="s">
        <v>12</v>
      </c>
      <c r="E1507" s="3" t="s">
        <v>208</v>
      </c>
      <c r="F1507" s="3" t="s">
        <v>209</v>
      </c>
      <c r="G1507" s="7">
        <f>C1507/56*1.05</f>
        <v>198.30041850136686</v>
      </c>
    </row>
    <row r="1508" spans="8:8" ht="20.25" customHeight="1">
      <c r="A1508" s="3" t="s">
        <v>1019</v>
      </c>
      <c r="B1508" s="3" t="s">
        <v>102</v>
      </c>
      <c r="C1508" s="4">
        <v>10576.0223200729</v>
      </c>
      <c r="D1508" s="3" t="s">
        <v>1021</v>
      </c>
      <c r="E1508" s="3" t="s">
        <v>102</v>
      </c>
      <c r="F1508" s="3" t="s">
        <v>1023</v>
      </c>
      <c r="G1508" s="7">
        <f>C1508*1.05</f>
        <v>11104.823436076545</v>
      </c>
    </row>
    <row r="1509" spans="8:8" ht="20.25" customHeight="1">
      <c r="A1509" s="3" t="s">
        <v>1024</v>
      </c>
      <c r="B1509" s="3" t="s">
        <v>8</v>
      </c>
      <c r="C1509" s="4">
        <v>45.4059040590406</v>
      </c>
      <c r="D1509" s="3" t="s">
        <v>9</v>
      </c>
      <c r="E1509" s="3" t="s">
        <v>50</v>
      </c>
      <c r="F1509" s="3" t="s">
        <v>51</v>
      </c>
      <c r="G1509" s="7">
        <f>C1509*1.05</f>
        <v>47.676199261992636</v>
      </c>
    </row>
    <row r="1510" spans="8:8" ht="20.25" customHeight="1">
      <c r="A1510" s="3" t="s">
        <v>1024</v>
      </c>
      <c r="B1510" s="3" t="s">
        <v>8</v>
      </c>
      <c r="C1510" s="4">
        <v>45.4059040590406</v>
      </c>
      <c r="D1510" s="3" t="s">
        <v>12</v>
      </c>
      <c r="E1510" s="3" t="s">
        <v>208</v>
      </c>
      <c r="F1510" s="3" t="s">
        <v>209</v>
      </c>
      <c r="G1510" s="7">
        <f>C1510/15*1.05</f>
        <v>3.178413284132842</v>
      </c>
    </row>
    <row r="1511" spans="8:8" ht="20.25" customHeight="1">
      <c r="A1511" s="3" t="s">
        <v>1025</v>
      </c>
      <c r="B1511" s="3" t="s">
        <v>8</v>
      </c>
      <c r="C1511" s="4">
        <v>634.456970819824</v>
      </c>
      <c r="D1511" s="3" t="s">
        <v>9</v>
      </c>
      <c r="E1511" s="3" t="s">
        <v>50</v>
      </c>
      <c r="F1511" s="3" t="s">
        <v>51</v>
      </c>
      <c r="G1511" s="7">
        <f>C1511*1.05</f>
        <v>666.1798193608153</v>
      </c>
    </row>
    <row r="1512" spans="8:8" ht="20.25" customHeight="1">
      <c r="A1512" s="3" t="s">
        <v>1025</v>
      </c>
      <c r="B1512" s="3" t="s">
        <v>8</v>
      </c>
      <c r="C1512" s="4">
        <v>634.456970819824</v>
      </c>
      <c r="D1512" s="3" t="s">
        <v>12</v>
      </c>
      <c r="E1512" s="3" t="s">
        <v>13</v>
      </c>
      <c r="F1512" s="3" t="s">
        <v>14</v>
      </c>
      <c r="G1512" s="7">
        <f>C1512/15*1.05</f>
        <v>44.41198795738769</v>
      </c>
    </row>
    <row r="1513" spans="8:8" ht="20.25" customHeight="1">
      <c r="A1513" s="3" t="s">
        <v>1025</v>
      </c>
      <c r="B1513" s="3" t="s">
        <v>8</v>
      </c>
      <c r="C1513" s="4">
        <v>634.456970819824</v>
      </c>
      <c r="D1513" s="3" t="s">
        <v>76</v>
      </c>
      <c r="E1513" s="3" t="s">
        <v>116</v>
      </c>
      <c r="F1513" s="3" t="s">
        <v>117</v>
      </c>
      <c r="G1513" s="7">
        <f>C1513*1.05</f>
        <v>666.1798193608153</v>
      </c>
    </row>
    <row r="1514" spans="8:8" ht="20.25" customHeight="1">
      <c r="A1514" s="3" t="s">
        <v>1025</v>
      </c>
      <c r="B1514" s="3" t="s">
        <v>193</v>
      </c>
      <c r="C1514" s="4">
        <v>634.456970819824</v>
      </c>
      <c r="D1514" s="3" t="s">
        <v>82</v>
      </c>
      <c r="E1514" s="3" t="s">
        <v>83</v>
      </c>
      <c r="F1514" s="3" t="s">
        <v>84</v>
      </c>
      <c r="G1514" s="7">
        <f>C1514/30</f>
        <v>21.148565693994136</v>
      </c>
    </row>
    <row r="1515" spans="8:8" ht="20.25" customHeight="1">
      <c r="A1515" s="3" t="s">
        <v>1025</v>
      </c>
      <c r="B1515" s="3" t="s">
        <v>193</v>
      </c>
      <c r="C1515" s="4">
        <v>634.456970819824</v>
      </c>
      <c r="D1515" s="3" t="s">
        <v>63</v>
      </c>
      <c r="E1515" s="3" t="s">
        <v>85</v>
      </c>
      <c r="F1515" s="3" t="s">
        <v>86</v>
      </c>
      <c r="G1515" s="7">
        <f>C1515*1.05</f>
        <v>666.1798193608153</v>
      </c>
    </row>
    <row r="1516" spans="8:8" ht="20.25" customHeight="1">
      <c r="A1516" s="3" t="s">
        <v>1026</v>
      </c>
      <c r="B1516" s="3" t="s">
        <v>8</v>
      </c>
      <c r="C1516" s="4">
        <v>350.022507422661</v>
      </c>
      <c r="D1516" s="3" t="s">
        <v>9</v>
      </c>
      <c r="E1516" s="3" t="s">
        <v>50</v>
      </c>
      <c r="F1516" s="3" t="s">
        <v>51</v>
      </c>
      <c r="G1516" s="7">
        <f>C1516*1.05</f>
        <v>367.5236327937941</v>
      </c>
    </row>
    <row r="1517" spans="8:8" ht="20.25" customHeight="1">
      <c r="A1517" s="3" t="s">
        <v>1026</v>
      </c>
      <c r="B1517" s="3" t="s">
        <v>8</v>
      </c>
      <c r="C1517" s="4">
        <v>350.022507422661</v>
      </c>
      <c r="D1517" s="3" t="s">
        <v>12</v>
      </c>
      <c r="E1517" s="3" t="s">
        <v>13</v>
      </c>
      <c r="F1517" s="3" t="s">
        <v>14</v>
      </c>
      <c r="G1517" s="7">
        <f>C1517/15*1.05</f>
        <v>24.50157551958627</v>
      </c>
    </row>
    <row r="1518" spans="8:8" ht="20.25" customHeight="1">
      <c r="A1518" s="3" t="s">
        <v>1026</v>
      </c>
      <c r="B1518" s="3" t="s">
        <v>8</v>
      </c>
      <c r="C1518" s="4">
        <v>350.022507422661</v>
      </c>
      <c r="D1518" s="3" t="s">
        <v>76</v>
      </c>
      <c r="E1518" s="3" t="s">
        <v>116</v>
      </c>
      <c r="F1518" s="3" t="s">
        <v>117</v>
      </c>
      <c r="G1518" s="7">
        <f>C1518*1.05</f>
        <v>367.5236327937941</v>
      </c>
    </row>
    <row r="1519" spans="8:8" ht="20.25" customHeight="1">
      <c r="A1519" s="3" t="s">
        <v>1027</v>
      </c>
      <c r="B1519" s="3" t="s">
        <v>437</v>
      </c>
      <c r="C1519" s="4">
        <v>19926.4203548848</v>
      </c>
      <c r="D1519" s="3" t="s">
        <v>23</v>
      </c>
      <c r="E1519" s="3" t="s">
        <v>24</v>
      </c>
      <c r="F1519" s="3" t="s">
        <v>25</v>
      </c>
      <c r="G1519" s="7">
        <f>C1519*2*1.05</f>
        <v>41845.48274525809</v>
      </c>
    </row>
    <row r="1520" spans="8:8" ht="20.25" customHeight="1">
      <c r="A1520" s="3" t="s">
        <v>1027</v>
      </c>
      <c r="B1520" s="3" t="s">
        <v>437</v>
      </c>
      <c r="C1520" s="4">
        <v>19926.4203548848</v>
      </c>
      <c r="D1520" s="3" t="s">
        <v>26</v>
      </c>
      <c r="E1520" s="3" t="s">
        <v>27</v>
      </c>
      <c r="F1520" s="3" t="s">
        <v>28</v>
      </c>
      <c r="G1520" s="7">
        <f>C1520*1.05</f>
        <v>20922.741372629043</v>
      </c>
    </row>
    <row r="1521" spans="8:8" ht="20.25" customHeight="1">
      <c r="A1521" s="3" t="s">
        <v>1027</v>
      </c>
      <c r="B1521" s="3" t="s">
        <v>437</v>
      </c>
      <c r="C1521" s="4">
        <v>19926.4203548848</v>
      </c>
      <c r="D1521" s="3" t="s">
        <v>132</v>
      </c>
      <c r="E1521" s="3" t="s">
        <v>1028</v>
      </c>
      <c r="F1521" s="3" t="s">
        <v>1029</v>
      </c>
      <c r="G1521" s="7">
        <f>C1521*1.05</f>
        <v>20922.741372629043</v>
      </c>
    </row>
    <row r="1522" spans="8:8" ht="20.25" customHeight="1">
      <c r="A1522" s="3" t="s">
        <v>1027</v>
      </c>
      <c r="B1522" s="3" t="s">
        <v>437</v>
      </c>
      <c r="C1522" s="4">
        <v>19926.4203548848</v>
      </c>
      <c r="D1522" s="3" t="s">
        <v>135</v>
      </c>
      <c r="E1522" s="3" t="s">
        <v>547</v>
      </c>
      <c r="F1522" s="3" t="s">
        <v>548</v>
      </c>
      <c r="G1522" s="7">
        <f>C1522*1.05</f>
        <v>20922.741372629043</v>
      </c>
    </row>
    <row r="1523" spans="8:8" ht="20.25" customHeight="1">
      <c r="A1523" s="3" t="s">
        <v>1027</v>
      </c>
      <c r="B1523" s="3" t="s">
        <v>437</v>
      </c>
      <c r="C1523" s="4">
        <v>19926.4203548848</v>
      </c>
      <c r="D1523" s="3" t="s">
        <v>1030</v>
      </c>
      <c r="E1523" s="3" t="s">
        <v>439</v>
      </c>
      <c r="F1523" s="3" t="s">
        <v>1031</v>
      </c>
      <c r="G1523" s="7">
        <f>C1523*1.05</f>
        <v>20922.741372629043</v>
      </c>
    </row>
    <row r="1524" spans="8:8" ht="20.25" customHeight="1">
      <c r="A1524" s="3" t="s">
        <v>1027</v>
      </c>
      <c r="B1524" s="3" t="s">
        <v>437</v>
      </c>
      <c r="C1524" s="4">
        <v>19926.4203548848</v>
      </c>
      <c r="D1524" s="3" t="s">
        <v>1032</v>
      </c>
      <c r="E1524" s="3" t="s">
        <v>442</v>
      </c>
      <c r="F1524" s="3" t="s">
        <v>1033</v>
      </c>
      <c r="G1524" s="7">
        <f>C1524*1.05</f>
        <v>20922.741372629043</v>
      </c>
    </row>
    <row r="1525" spans="8:8" ht="20.25" customHeight="1">
      <c r="A1525" s="3" t="s">
        <v>1027</v>
      </c>
      <c r="B1525" s="3" t="s">
        <v>437</v>
      </c>
      <c r="C1525" s="4">
        <v>19926.4203548848</v>
      </c>
      <c r="D1525" s="3" t="s">
        <v>1034</v>
      </c>
      <c r="E1525" s="3" t="s">
        <v>445</v>
      </c>
      <c r="F1525" s="3" t="s">
        <v>1035</v>
      </c>
      <c r="G1525" s="7">
        <f>C1525*10*1.05</f>
        <v>209227.41372629043</v>
      </c>
    </row>
    <row r="1526" spans="8:8" ht="20.25" customHeight="1">
      <c r="A1526" s="3" t="s">
        <v>1027</v>
      </c>
      <c r="B1526" s="3" t="s">
        <v>8</v>
      </c>
      <c r="C1526" s="4">
        <v>19926.4203548848</v>
      </c>
      <c r="D1526" s="3" t="s">
        <v>9</v>
      </c>
      <c r="E1526" s="3" t="s">
        <v>50</v>
      </c>
      <c r="F1526" s="3" t="s">
        <v>51</v>
      </c>
      <c r="G1526" s="7">
        <f>C1526*1.05</f>
        <v>20922.741372629043</v>
      </c>
    </row>
    <row r="1527" spans="8:8" ht="20.25" customHeight="1">
      <c r="A1527" s="3" t="s">
        <v>1027</v>
      </c>
      <c r="B1527" s="3" t="s">
        <v>8</v>
      </c>
      <c r="C1527" s="4">
        <v>19926.4203548848</v>
      </c>
      <c r="D1527" s="3" t="s">
        <v>12</v>
      </c>
      <c r="E1527" s="3" t="s">
        <v>153</v>
      </c>
      <c r="F1527" s="3" t="s">
        <v>154</v>
      </c>
      <c r="G1527" s="7">
        <f>C1527/15*1.05</f>
        <v>1394.8494248419363</v>
      </c>
    </row>
    <row r="1528" spans="8:8" ht="20.25" customHeight="1">
      <c r="A1528" s="3" t="s">
        <v>1027</v>
      </c>
      <c r="B1528" s="3" t="s">
        <v>8</v>
      </c>
      <c r="C1528" s="4">
        <v>19926.4203548848</v>
      </c>
      <c r="D1528" s="3" t="s">
        <v>76</v>
      </c>
      <c r="E1528" s="3" t="s">
        <v>213</v>
      </c>
      <c r="F1528" s="3" t="s">
        <v>214</v>
      </c>
      <c r="G1528" s="7">
        <f>C1528*1.05</f>
        <v>20922.741372629043</v>
      </c>
    </row>
    <row r="1529" spans="8:8" ht="20.25" customHeight="1">
      <c r="A1529" s="3" t="s">
        <v>1036</v>
      </c>
      <c r="B1529" s="3" t="s">
        <v>8</v>
      </c>
      <c r="C1529" s="4">
        <v>45.9869762174405</v>
      </c>
      <c r="D1529" s="3" t="s">
        <v>9</v>
      </c>
      <c r="E1529" s="3" t="s">
        <v>47</v>
      </c>
      <c r="F1529" s="3" t="s">
        <v>48</v>
      </c>
      <c r="G1529" s="7">
        <f>C1529*1.05</f>
        <v>48.286325028312525</v>
      </c>
    </row>
    <row r="1530" spans="8:8" ht="20.25" customHeight="1">
      <c r="A1530" s="3" t="s">
        <v>1036</v>
      </c>
      <c r="B1530" s="3" t="s">
        <v>8</v>
      </c>
      <c r="C1530" s="4">
        <v>45.9869762174405</v>
      </c>
      <c r="D1530" s="3" t="s">
        <v>12</v>
      </c>
      <c r="E1530" s="3" t="s">
        <v>426</v>
      </c>
      <c r="F1530" s="3" t="s">
        <v>427</v>
      </c>
      <c r="G1530" s="7">
        <f>C1530/8*1.05</f>
        <v>6.035790628539066</v>
      </c>
    </row>
    <row r="1531" spans="8:8" ht="20.25" customHeight="1">
      <c r="A1531" s="3" t="s">
        <v>1037</v>
      </c>
      <c r="B1531" s="3" t="s">
        <v>8</v>
      </c>
      <c r="C1531" s="4">
        <v>66.0954285714286</v>
      </c>
      <c r="D1531" s="3" t="s">
        <v>9</v>
      </c>
      <c r="E1531" s="3" t="s">
        <v>50</v>
      </c>
      <c r="F1531" s="3" t="s">
        <v>51</v>
      </c>
      <c r="G1531" s="7">
        <f>C1531*1.05</f>
        <v>69.40020000000003</v>
      </c>
    </row>
    <row r="1532" spans="8:8" ht="20.25" customHeight="1">
      <c r="A1532" s="3" t="s">
        <v>1037</v>
      </c>
      <c r="B1532" s="3" t="s">
        <v>8</v>
      </c>
      <c r="C1532" s="4">
        <v>66.0954285714286</v>
      </c>
      <c r="D1532" s="3" t="s">
        <v>12</v>
      </c>
      <c r="E1532" s="3" t="s">
        <v>13</v>
      </c>
      <c r="F1532" s="3" t="s">
        <v>14</v>
      </c>
      <c r="G1532" s="7">
        <f>C1532/15*1.05</f>
        <v>4.626680000000002</v>
      </c>
    </row>
    <row r="1533" spans="8:8" ht="20.25" customHeight="1">
      <c r="A1533" s="3" t="s">
        <v>1038</v>
      </c>
      <c r="B1533" s="3" t="s">
        <v>401</v>
      </c>
      <c r="C1533" s="4">
        <v>72.30352141894</v>
      </c>
      <c r="D1533" s="3" t="s">
        <v>9</v>
      </c>
      <c r="E1533" s="3" t="s">
        <v>47</v>
      </c>
      <c r="F1533" s="3" t="s">
        <v>48</v>
      </c>
      <c r="G1533" s="7">
        <f>C1533*1.05</f>
        <v>75.918697489887</v>
      </c>
    </row>
    <row r="1534" spans="8:8" ht="20.25" customHeight="1">
      <c r="A1534" s="3" t="s">
        <v>1038</v>
      </c>
      <c r="B1534" s="3" t="s">
        <v>401</v>
      </c>
      <c r="C1534" s="4">
        <v>72.30352141894</v>
      </c>
      <c r="D1534" s="3" t="s">
        <v>12</v>
      </c>
      <c r="E1534" s="3" t="s">
        <v>29</v>
      </c>
      <c r="F1534" s="3" t="s">
        <v>30</v>
      </c>
      <c r="G1534" s="7">
        <f>C1534/6*1.05</f>
        <v>12.653116248314499</v>
      </c>
    </row>
    <row r="1535" spans="8:8" ht="20.25" customHeight="1">
      <c r="A1535" s="3" t="s">
        <v>1039</v>
      </c>
      <c r="B1535" s="3" t="s">
        <v>181</v>
      </c>
      <c r="C1535" s="4">
        <v>72.30352141894</v>
      </c>
      <c r="D1535" s="3" t="s">
        <v>23</v>
      </c>
      <c r="E1535" s="3" t="s">
        <v>24</v>
      </c>
      <c r="F1535" s="3" t="s">
        <v>25</v>
      </c>
      <c r="G1535" s="7">
        <f>C1535*2*1.05</f>
        <v>151.837394979774</v>
      </c>
    </row>
    <row r="1536" spans="8:8" ht="20.25" customHeight="1">
      <c r="A1536" s="3" t="s">
        <v>1039</v>
      </c>
      <c r="B1536" s="3" t="s">
        <v>181</v>
      </c>
      <c r="C1536" s="4">
        <v>72.30352141894</v>
      </c>
      <c r="D1536" s="3" t="s">
        <v>12</v>
      </c>
      <c r="E1536" s="3" t="s">
        <v>138</v>
      </c>
      <c r="F1536" s="3" t="s">
        <v>139</v>
      </c>
      <c r="G1536" s="7">
        <f>C1536/60*1.05</f>
        <v>1.26531162483145</v>
      </c>
    </row>
    <row r="1537" spans="8:8" ht="20.25" customHeight="1">
      <c r="A1537" s="3" t="s">
        <v>1039</v>
      </c>
      <c r="B1537" s="3" t="s">
        <v>181</v>
      </c>
      <c r="C1537" s="4">
        <v>72.30352141894</v>
      </c>
      <c r="D1537" s="3" t="s">
        <v>1040</v>
      </c>
      <c r="E1537" s="3" t="s">
        <v>182</v>
      </c>
      <c r="F1537" s="3" t="s">
        <v>1041</v>
      </c>
      <c r="G1537" s="7">
        <f>C1537*1.05</f>
        <v>75.918697489887</v>
      </c>
    </row>
    <row r="1538" spans="8:8" ht="20.25" customHeight="1">
      <c r="A1538" s="3" t="s">
        <v>1039</v>
      </c>
      <c r="B1538" s="3" t="s">
        <v>181</v>
      </c>
      <c r="C1538" s="4">
        <v>72.30352141894</v>
      </c>
      <c r="D1538" s="3" t="s">
        <v>1042</v>
      </c>
      <c r="E1538" s="3" t="s">
        <v>70</v>
      </c>
      <c r="F1538" s="3" t="s">
        <v>1043</v>
      </c>
      <c r="G1538" s="7">
        <f>C1538*20*0.84/1000</f>
        <v>1.214699159838192</v>
      </c>
    </row>
    <row r="1539" spans="8:8" ht="20.25" customHeight="1">
      <c r="A1539" s="3" t="s">
        <v>1039</v>
      </c>
      <c r="B1539" s="3" t="s">
        <v>181</v>
      </c>
      <c r="C1539" s="4">
        <v>72.30352141894</v>
      </c>
      <c r="D1539" s="3" t="s">
        <v>1044</v>
      </c>
      <c r="E1539" s="3" t="s">
        <v>186</v>
      </c>
      <c r="F1539" s="3" t="s">
        <v>1045</v>
      </c>
      <c r="G1539" s="7">
        <f>C1539*1.05</f>
        <v>75.918697489887</v>
      </c>
    </row>
    <row r="1540" spans="8:8" ht="20.25" customHeight="1">
      <c r="A1540" s="3" t="s">
        <v>1046</v>
      </c>
      <c r="B1540" s="3" t="s">
        <v>8</v>
      </c>
      <c r="C1540" s="4">
        <v>34.6744031150733</v>
      </c>
      <c r="D1540" s="3" t="s">
        <v>9</v>
      </c>
      <c r="E1540" s="3" t="s">
        <v>47</v>
      </c>
      <c r="F1540" s="3" t="s">
        <v>48</v>
      </c>
      <c r="G1540" s="7">
        <f>C1540*1.05</f>
        <v>36.40812327082696</v>
      </c>
    </row>
    <row r="1541" spans="8:8" ht="20.25" customHeight="1">
      <c r="A1541" s="3" t="s">
        <v>1046</v>
      </c>
      <c r="B1541" s="3" t="s">
        <v>8</v>
      </c>
      <c r="C1541" s="4">
        <v>34.6744031150733</v>
      </c>
      <c r="D1541" s="3" t="s">
        <v>12</v>
      </c>
      <c r="E1541" s="3" t="s">
        <v>29</v>
      </c>
      <c r="F1541" s="3" t="s">
        <v>30</v>
      </c>
      <c r="G1541" s="7">
        <f>C1541/6*1.05</f>
        <v>6.068020545137827</v>
      </c>
    </row>
    <row r="1542" spans="8:8" ht="20.25" customHeight="1">
      <c r="A1542" s="3" t="s">
        <v>1047</v>
      </c>
      <c r="B1542" s="3" t="s">
        <v>8</v>
      </c>
      <c r="C1542" s="4">
        <v>92.838066659522</v>
      </c>
      <c r="D1542" s="3" t="s">
        <v>9</v>
      </c>
      <c r="E1542" s="3" t="s">
        <v>47</v>
      </c>
      <c r="F1542" s="3" t="s">
        <v>48</v>
      </c>
      <c r="G1542" s="7">
        <f>C1542*1.05</f>
        <v>97.4799699924981</v>
      </c>
    </row>
    <row r="1543" spans="8:8" ht="20.25" customHeight="1">
      <c r="A1543" s="3" t="s">
        <v>1047</v>
      </c>
      <c r="B1543" s="3" t="s">
        <v>8</v>
      </c>
      <c r="C1543" s="4">
        <v>92.838066659522</v>
      </c>
      <c r="D1543" s="3" t="s">
        <v>12</v>
      </c>
      <c r="E1543" s="3" t="s">
        <v>29</v>
      </c>
      <c r="F1543" s="3" t="s">
        <v>30</v>
      </c>
      <c r="G1543" s="7">
        <f>C1543/4*1.05</f>
        <v>24.369992498124525</v>
      </c>
    </row>
    <row r="1544" spans="8:8" ht="20.25" customHeight="1">
      <c r="A1544" s="3" t="s">
        <v>1048</v>
      </c>
      <c r="B1544" s="3" t="s">
        <v>8</v>
      </c>
      <c r="C1544" s="6">
        <v>34.1518082422203</v>
      </c>
      <c r="D1544" s="3" t="s">
        <v>9</v>
      </c>
      <c r="E1544" s="3" t="s">
        <v>47</v>
      </c>
      <c r="F1544" s="3" t="s">
        <v>48</v>
      </c>
      <c r="G1544" s="7">
        <f>C1544*1.05</f>
        <v>35.859398654331315</v>
      </c>
    </row>
    <row r="1545" spans="8:8" ht="20.25" customHeight="1">
      <c r="A1545" s="3" t="s">
        <v>1048</v>
      </c>
      <c r="B1545" s="3" t="s">
        <v>8</v>
      </c>
      <c r="C1545" s="6">
        <v>34.1518082422203</v>
      </c>
      <c r="D1545" s="3" t="s">
        <v>12</v>
      </c>
      <c r="E1545" s="3" t="s">
        <v>29</v>
      </c>
      <c r="F1545" s="3" t="s">
        <v>30</v>
      </c>
      <c r="G1545" s="7">
        <f>C1545/15*1.05</f>
        <v>2.3906265769554214</v>
      </c>
    </row>
  </sheetData>
  <autoFilter ref="A1:G1545">
    <filterColumn colId="0" showButton="1"/>
  </autoFilter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F4" sqref="F4"/>
    </sheetView>
  </sheetViews>
  <sheetFormatPr defaultRowHeight="13.5" defaultColWidth="9"/>
  <cols>
    <col min="1" max="6" customWidth="1" width="13.90625" style="0"/>
    <col min="7" max="333" customWidth="1" width="23.0" style="0"/>
    <col min="334" max="335" customWidth="1" width="5.7226562" style="0"/>
  </cols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2:E403"/>
  <sheetViews>
    <sheetView workbookViewId="0">
      <selection activeCell="D32" sqref="A3:D403"/>
    </sheetView>
  </sheetViews>
  <sheetFormatPr defaultRowHeight="13.5" defaultColWidth="9"/>
  <cols>
    <col min="1" max="2" customWidth="1" width="21.363281" style="0"/>
    <col min="3" max="3" customWidth="1" width="12.722656" style="0"/>
    <col min="4" max="4" customWidth="1" width="14.449219" style="0"/>
  </cols>
  <sheetData>
    <row r="3" spans="8:8">
      <c r="A3" t="s">
        <v>1049</v>
      </c>
    </row>
    <row r="4" spans="8:8">
      <c r="A4" t="s">
        <v>0</v>
      </c>
      <c r="B4" t="s">
        <v>1</v>
      </c>
      <c r="C4" t="s">
        <v>1050</v>
      </c>
      <c r="D4" t="s">
        <v>1051</v>
      </c>
    </row>
    <row r="5" spans="8:8">
      <c r="A5" t="s">
        <v>7</v>
      </c>
      <c r="B5" t="s">
        <v>8</v>
      </c>
      <c r="C5" t="s">
        <v>1052</v>
      </c>
      <c r="D5" s="9">
        <v>300.0</v>
      </c>
    </row>
    <row r="6" spans="8:8">
      <c r="A6" t="s">
        <v>15</v>
      </c>
      <c r="B6" t="s">
        <v>16</v>
      </c>
      <c r="C6" t="s">
        <v>1053</v>
      </c>
      <c r="D6" s="9">
        <v>270000.0</v>
      </c>
    </row>
    <row r="7" spans="8:8">
      <c r="B7" t="s">
        <v>31</v>
      </c>
      <c r="C7" t="s">
        <v>1054</v>
      </c>
      <c r="D7" s="9">
        <v>31654.0042432561</v>
      </c>
    </row>
    <row r="8" spans="8:8">
      <c r="B8" t="s">
        <v>40</v>
      </c>
      <c r="C8" t="s">
        <v>1055</v>
      </c>
      <c r="D8" s="9">
        <v>10828.4</v>
      </c>
    </row>
    <row r="9" spans="8:8">
      <c r="A9" t="s">
        <v>46</v>
      </c>
      <c r="B9" t="s">
        <v>8</v>
      </c>
      <c r="C9" t="s">
        <v>1056</v>
      </c>
      <c r="D9" s="9">
        <v>324.389392518495</v>
      </c>
    </row>
    <row r="10" spans="8:8">
      <c r="A10" t="s">
        <v>49</v>
      </c>
      <c r="B10" t="s">
        <v>8</v>
      </c>
      <c r="C10" t="s">
        <v>1057</v>
      </c>
      <c r="D10" s="9">
        <v>33.7508571428571</v>
      </c>
    </row>
    <row r="11" spans="8:8">
      <c r="A11" t="s">
        <v>52</v>
      </c>
      <c r="B11" t="s">
        <v>8</v>
      </c>
      <c r="C11" t="s">
        <v>1058</v>
      </c>
      <c r="D11" s="9">
        <v>65.2791989934997</v>
      </c>
    </row>
    <row r="12" spans="8:8">
      <c r="A12" t="s">
        <v>53</v>
      </c>
      <c r="B12" t="s">
        <v>8</v>
      </c>
      <c r="C12" t="s">
        <v>1059</v>
      </c>
      <c r="D12" s="9">
        <v>43.420124037639</v>
      </c>
    </row>
    <row r="13" spans="8:8">
      <c r="A13" t="s">
        <v>54</v>
      </c>
      <c r="B13" t="s">
        <v>8</v>
      </c>
      <c r="C13" t="s">
        <v>1060</v>
      </c>
      <c r="D13" s="9">
        <v>1951.32922773101</v>
      </c>
    </row>
    <row r="14" spans="8:8">
      <c r="A14" t="s">
        <v>55</v>
      </c>
      <c r="B14" t="s">
        <v>8</v>
      </c>
      <c r="C14" t="s">
        <v>1061</v>
      </c>
      <c r="D14" s="9">
        <v>1196.21402743805</v>
      </c>
    </row>
    <row r="15" spans="8:8">
      <c r="A15" t="s">
        <v>56</v>
      </c>
      <c r="B15" t="s">
        <v>8</v>
      </c>
      <c r="C15" t="s">
        <v>1062</v>
      </c>
      <c r="D15" s="9">
        <v>125.301722282024</v>
      </c>
    </row>
    <row r="16" spans="8:8">
      <c r="A16" t="s">
        <v>57</v>
      </c>
      <c r="B16" t="s">
        <v>8</v>
      </c>
      <c r="C16" t="s">
        <v>1063</v>
      </c>
      <c r="D16" s="9">
        <v>119.515731249366</v>
      </c>
    </row>
    <row r="17" spans="8:8">
      <c r="A17" t="s">
        <v>58</v>
      </c>
      <c r="B17" t="s">
        <v>8</v>
      </c>
      <c r="C17" t="s">
        <v>1064</v>
      </c>
      <c r="D17" s="9">
        <v>91.2633796881585</v>
      </c>
    </row>
    <row r="18" spans="8:8">
      <c r="A18" t="s">
        <v>59</v>
      </c>
      <c r="B18" t="s">
        <v>60</v>
      </c>
      <c r="C18" t="s">
        <v>1065</v>
      </c>
      <c r="D18" s="9">
        <v>7763.1914893617</v>
      </c>
    </row>
    <row r="19" spans="8:8">
      <c r="B19" t="s">
        <v>66</v>
      </c>
      <c r="C19" t="s">
        <v>1066</v>
      </c>
      <c r="D19" s="9">
        <v>41471.4724587137</v>
      </c>
    </row>
    <row r="20" spans="8:8">
      <c r="B20" t="s">
        <v>8</v>
      </c>
      <c r="C20" t="s">
        <v>1067</v>
      </c>
      <c r="D20" s="9">
        <v>342.831613508443</v>
      </c>
    </row>
    <row r="21" spans="8:8">
      <c r="A21" t="s">
        <v>75</v>
      </c>
      <c r="B21" t="s">
        <v>8</v>
      </c>
      <c r="C21" t="s">
        <v>1068</v>
      </c>
      <c r="D21" s="9">
        <v>145.557916837362</v>
      </c>
    </row>
    <row r="22" spans="8:8">
      <c r="A22" t="s">
        <v>79</v>
      </c>
      <c r="B22" t="s">
        <v>8</v>
      </c>
      <c r="C22" t="s">
        <v>1069</v>
      </c>
      <c r="D22" s="9">
        <v>116.226619077178</v>
      </c>
    </row>
    <row r="23" spans="8:8">
      <c r="A23" t="s">
        <v>80</v>
      </c>
      <c r="B23" t="s">
        <v>81</v>
      </c>
      <c r="C23" t="s">
        <v>1070</v>
      </c>
      <c r="D23" s="9">
        <v>7805.96747252747</v>
      </c>
    </row>
    <row r="24" spans="8:8">
      <c r="A24" t="s">
        <v>87</v>
      </c>
      <c r="B24" t="s">
        <v>8</v>
      </c>
      <c r="C24" t="s">
        <v>1071</v>
      </c>
      <c r="D24" s="9">
        <v>83.9324100868127</v>
      </c>
    </row>
    <row r="25" spans="8:8">
      <c r="A25" t="s">
        <v>88</v>
      </c>
      <c r="B25" t="s">
        <v>8</v>
      </c>
      <c r="C25" t="s">
        <v>1072</v>
      </c>
      <c r="D25" s="9">
        <v>703.714053614947</v>
      </c>
    </row>
    <row r="26" spans="8:8">
      <c r="A26" t="s">
        <v>89</v>
      </c>
      <c r="B26" t="s">
        <v>8</v>
      </c>
      <c r="C26" t="s">
        <v>1073</v>
      </c>
      <c r="D26" s="9">
        <v>505.003627318893</v>
      </c>
    </row>
    <row r="27" spans="8:8">
      <c r="A27" t="s">
        <v>90</v>
      </c>
      <c r="B27" t="s">
        <v>8</v>
      </c>
      <c r="C27" t="s">
        <v>1074</v>
      </c>
      <c r="D27" s="9">
        <v>1090.91247002398</v>
      </c>
    </row>
    <row r="28" spans="8:8">
      <c r="A28" t="s">
        <v>91</v>
      </c>
      <c r="B28" t="s">
        <v>8</v>
      </c>
      <c r="C28" t="s">
        <v>1075</v>
      </c>
      <c r="D28" s="9">
        <v>28.4239815203696</v>
      </c>
    </row>
    <row r="29" spans="8:8">
      <c r="A29" t="s">
        <v>92</v>
      </c>
      <c r="B29" t="s">
        <v>8</v>
      </c>
      <c r="C29" t="s">
        <v>1076</v>
      </c>
      <c r="D29" s="9">
        <v>854.083323702762</v>
      </c>
    </row>
    <row r="30" spans="8:8">
      <c r="A30" t="s">
        <v>95</v>
      </c>
      <c r="B30" t="s">
        <v>8</v>
      </c>
      <c r="C30" t="s">
        <v>1077</v>
      </c>
      <c r="D30" s="9">
        <v>55.7224925149701</v>
      </c>
    </row>
    <row r="31" spans="8:8">
      <c r="A31" t="s">
        <v>96</v>
      </c>
      <c r="B31" t="s">
        <v>8</v>
      </c>
      <c r="C31" t="s">
        <v>1078</v>
      </c>
      <c r="D31" s="9">
        <v>637.536166872266</v>
      </c>
    </row>
    <row r="32" spans="8:8">
      <c r="A32" t="s">
        <v>97</v>
      </c>
      <c r="B32" t="s">
        <v>8</v>
      </c>
      <c r="C32" t="s">
        <v>1079</v>
      </c>
      <c r="D32" s="9">
        <v>89.7297191011236</v>
      </c>
    </row>
    <row r="33" spans="8:8">
      <c r="A33" t="s">
        <v>98</v>
      </c>
      <c r="B33" t="s">
        <v>8</v>
      </c>
      <c r="C33" t="s">
        <v>1080</v>
      </c>
      <c r="D33" s="9">
        <v>106.624121779859</v>
      </c>
    </row>
    <row r="34" spans="8:8">
      <c r="A34" t="s">
        <v>99</v>
      </c>
      <c r="B34" t="s">
        <v>8</v>
      </c>
      <c r="C34" t="s">
        <v>1081</v>
      </c>
      <c r="D34" s="9">
        <v>62.7159699341021</v>
      </c>
    </row>
    <row r="35" spans="8:8">
      <c r="A35" t="s">
        <v>100</v>
      </c>
      <c r="B35" t="s">
        <v>8</v>
      </c>
      <c r="C35" t="s">
        <v>1082</v>
      </c>
      <c r="D35" s="9">
        <v>89.787728026534</v>
      </c>
    </row>
    <row r="36" spans="8:8">
      <c r="A36" t="s">
        <v>101</v>
      </c>
      <c r="B36" t="s">
        <v>8</v>
      </c>
      <c r="C36" t="s">
        <v>1083</v>
      </c>
      <c r="D36" s="9">
        <v>487.230465320457</v>
      </c>
    </row>
    <row r="37" spans="8:8">
      <c r="B37" t="s">
        <v>102</v>
      </c>
      <c r="C37" t="s">
        <v>1084</v>
      </c>
      <c r="D37" s="9">
        <v>125560.030205656</v>
      </c>
    </row>
    <row r="38" spans="8:8">
      <c r="C38" t="s">
        <v>1085</v>
      </c>
      <c r="D38" s="9">
        <v>20507.6743251928</v>
      </c>
    </row>
    <row r="39" spans="8:8">
      <c r="A39" t="s">
        <v>110</v>
      </c>
      <c r="B39" t="s">
        <v>8</v>
      </c>
      <c r="C39" t="s">
        <v>1086</v>
      </c>
      <c r="D39" s="9">
        <v>138.117346938776</v>
      </c>
    </row>
    <row r="40" spans="8:8">
      <c r="A40" t="s">
        <v>111</v>
      </c>
      <c r="B40" t="s">
        <v>8</v>
      </c>
      <c r="C40" t="s">
        <v>1087</v>
      </c>
      <c r="D40" s="9">
        <v>348.084129316679</v>
      </c>
    </row>
    <row r="41" spans="8:8">
      <c r="A41" t="s">
        <v>112</v>
      </c>
      <c r="B41" t="s">
        <v>8</v>
      </c>
      <c r="C41" t="s">
        <v>1088</v>
      </c>
      <c r="D41" s="9">
        <v>163.209405144695</v>
      </c>
    </row>
    <row r="42" spans="8:8">
      <c r="A42" t="s">
        <v>113</v>
      </c>
      <c r="B42" t="s">
        <v>8</v>
      </c>
      <c r="C42" t="s">
        <v>1089</v>
      </c>
      <c r="D42" s="9">
        <v>685.871826328142</v>
      </c>
    </row>
    <row r="43" spans="8:8">
      <c r="A43" t="s">
        <v>114</v>
      </c>
      <c r="B43" t="s">
        <v>8</v>
      </c>
      <c r="C43" t="s">
        <v>1090</v>
      </c>
      <c r="D43" s="9">
        <v>31.9199271090149</v>
      </c>
    </row>
    <row r="44" spans="8:8">
      <c r="A44" t="s">
        <v>115</v>
      </c>
      <c r="B44" t="s">
        <v>8</v>
      </c>
      <c r="C44" t="s">
        <v>1091</v>
      </c>
      <c r="D44" s="9">
        <v>1329.73807757524</v>
      </c>
    </row>
    <row r="45" spans="8:8">
      <c r="A45" t="s">
        <v>118</v>
      </c>
      <c r="B45" t="s">
        <v>8</v>
      </c>
      <c r="C45" t="s">
        <v>1092</v>
      </c>
      <c r="D45" s="9">
        <v>437.616210716708</v>
      </c>
    </row>
    <row r="46" spans="8:8">
      <c r="A46" t="s">
        <v>119</v>
      </c>
      <c r="B46" t="s">
        <v>8</v>
      </c>
      <c r="C46" t="s">
        <v>1093</v>
      </c>
      <c r="D46" s="9">
        <v>260.270726069139</v>
      </c>
    </row>
    <row r="47" spans="8:8">
      <c r="A47" t="s">
        <v>120</v>
      </c>
      <c r="B47" t="s">
        <v>8</v>
      </c>
      <c r="C47" t="s">
        <v>1094</v>
      </c>
      <c r="D47" s="9">
        <v>42.3440668824164</v>
      </c>
    </row>
    <row r="48" spans="8:8">
      <c r="A48" t="s">
        <v>121</v>
      </c>
      <c r="B48" t="s">
        <v>1095</v>
      </c>
      <c r="C48" t="s">
        <v>1096</v>
      </c>
      <c r="D48" s="9">
        <v>834.320299053356</v>
      </c>
    </row>
    <row r="49" spans="8:8">
      <c r="A49" t="s">
        <v>140</v>
      </c>
      <c r="B49" t="s">
        <v>141</v>
      </c>
      <c r="C49" t="s">
        <v>1097</v>
      </c>
      <c r="D49" s="9">
        <v>213382.35385887</v>
      </c>
    </row>
    <row r="50" spans="8:8">
      <c r="C50" t="s">
        <v>1098</v>
      </c>
      <c r="D50" s="9">
        <v>47093.8627957434</v>
      </c>
    </row>
    <row r="51" spans="8:8">
      <c r="B51" t="s">
        <v>8</v>
      </c>
      <c r="C51" t="s">
        <v>1099</v>
      </c>
      <c r="D51" s="9">
        <v>264.929715302491</v>
      </c>
    </row>
    <row r="52" spans="8:8">
      <c r="A52" t="s">
        <v>149</v>
      </c>
      <c r="B52" t="s">
        <v>8</v>
      </c>
      <c r="C52" t="s">
        <v>1100</v>
      </c>
      <c r="D52" s="9">
        <v>1416.11258588382</v>
      </c>
    </row>
    <row r="53" spans="8:8">
      <c r="A53" t="s">
        <v>150</v>
      </c>
      <c r="B53" t="s">
        <v>8</v>
      </c>
      <c r="C53" t="s">
        <v>1101</v>
      </c>
      <c r="D53" s="9">
        <v>276.120275447862</v>
      </c>
    </row>
    <row r="54" spans="8:8">
      <c r="B54" t="s">
        <v>155</v>
      </c>
      <c r="C54" t="s">
        <v>1102</v>
      </c>
      <c r="D54" s="9">
        <v>32031.6044083527</v>
      </c>
    </row>
    <row r="55" spans="8:8">
      <c r="A55" t="s">
        <v>158</v>
      </c>
      <c r="B55" t="s">
        <v>8</v>
      </c>
      <c r="C55" t="s">
        <v>1103</v>
      </c>
      <c r="D55" s="9">
        <v>135.07932790224</v>
      </c>
    </row>
    <row r="56" spans="8:8">
      <c r="A56" t="s">
        <v>159</v>
      </c>
      <c r="B56" t="s">
        <v>160</v>
      </c>
      <c r="C56" t="s">
        <v>1104</v>
      </c>
      <c r="D56" s="9">
        <v>16909.7264765784</v>
      </c>
    </row>
    <row r="57" spans="8:8">
      <c r="B57" t="s">
        <v>8</v>
      </c>
      <c r="C57" t="s">
        <v>1105</v>
      </c>
      <c r="D57" s="9">
        <v>55.5701529303089</v>
      </c>
    </row>
    <row r="58" spans="8:8">
      <c r="B58" t="s">
        <v>165</v>
      </c>
      <c r="C58" t="s">
        <v>1106</v>
      </c>
      <c r="D58" s="9">
        <v>2512.75813953488</v>
      </c>
    </row>
    <row r="59" spans="8:8">
      <c r="A59" t="s">
        <v>170</v>
      </c>
      <c r="B59" t="s">
        <v>171</v>
      </c>
      <c r="C59" t="s">
        <v>1107</v>
      </c>
      <c r="D59" s="9">
        <v>16157.7539966344</v>
      </c>
    </row>
    <row r="60" spans="8:8">
      <c r="B60" t="s">
        <v>181</v>
      </c>
      <c r="C60" t="s">
        <v>1108</v>
      </c>
      <c r="D60" s="9">
        <v>4598.58998595657</v>
      </c>
    </row>
    <row r="61" spans="8:8">
      <c r="A61" t="s">
        <v>188</v>
      </c>
      <c r="B61" t="s">
        <v>8</v>
      </c>
      <c r="C61" t="s">
        <v>1109</v>
      </c>
      <c r="D61" s="9">
        <v>26.4148007395234</v>
      </c>
    </row>
    <row r="62" spans="8:8">
      <c r="A62" t="s">
        <v>189</v>
      </c>
      <c r="B62" t="s">
        <v>8</v>
      </c>
      <c r="C62" t="s">
        <v>1110</v>
      </c>
      <c r="D62" s="9">
        <v>1377.09246647108</v>
      </c>
    </row>
    <row r="63" spans="8:8">
      <c r="A63" t="s">
        <v>190</v>
      </c>
      <c r="B63" t="s">
        <v>8</v>
      </c>
      <c r="C63" t="s">
        <v>1111</v>
      </c>
      <c r="D63" s="9">
        <v>36.1790845305713</v>
      </c>
    </row>
    <row r="64" spans="8:8">
      <c r="A64" t="s">
        <v>191</v>
      </c>
      <c r="B64" t="s">
        <v>8</v>
      </c>
      <c r="C64" t="s">
        <v>1112</v>
      </c>
      <c r="D64" s="9">
        <v>142.101060890706</v>
      </c>
    </row>
    <row r="65" spans="8:8">
      <c r="A65" t="s">
        <v>192</v>
      </c>
      <c r="B65" t="s">
        <v>8</v>
      </c>
      <c r="C65" t="s">
        <v>1113</v>
      </c>
      <c r="D65" s="9">
        <v>720.807255592142</v>
      </c>
    </row>
    <row r="66" spans="8:8">
      <c r="A66" t="s">
        <v>194</v>
      </c>
      <c r="B66" t="s">
        <v>8</v>
      </c>
      <c r="C66" t="s">
        <v>1114</v>
      </c>
      <c r="D66" s="9">
        <v>104.275197945645</v>
      </c>
    </row>
    <row r="67" spans="8:8">
      <c r="A67" t="s">
        <v>195</v>
      </c>
      <c r="B67" t="s">
        <v>8</v>
      </c>
      <c r="C67" t="s">
        <v>1115</v>
      </c>
      <c r="D67" s="9">
        <v>305.517742841101</v>
      </c>
    </row>
    <row r="68" spans="8:8">
      <c r="A68" t="s">
        <v>196</v>
      </c>
      <c r="B68" t="s">
        <v>8</v>
      </c>
      <c r="C68" t="s">
        <v>1116</v>
      </c>
      <c r="D68" s="9">
        <v>145.405055292259</v>
      </c>
    </row>
    <row r="69" spans="8:8">
      <c r="A69" t="s">
        <v>197</v>
      </c>
      <c r="B69" t="s">
        <v>8</v>
      </c>
      <c r="C69" t="s">
        <v>1117</v>
      </c>
      <c r="D69" s="9">
        <v>272.249420808762</v>
      </c>
    </row>
    <row r="70" spans="8:8">
      <c r="A70" t="s">
        <v>198</v>
      </c>
      <c r="B70" t="s">
        <v>8</v>
      </c>
      <c r="C70" t="s">
        <v>1118</v>
      </c>
      <c r="D70" s="9">
        <v>256.790772879164</v>
      </c>
    </row>
    <row r="71" spans="8:8">
      <c r="A71" t="s">
        <v>199</v>
      </c>
      <c r="B71" t="s">
        <v>66</v>
      </c>
      <c r="C71" t="s">
        <v>1119</v>
      </c>
      <c r="D71" s="9">
        <v>287.692220387949</v>
      </c>
    </row>
    <row r="72" spans="8:8">
      <c r="B72" t="s">
        <v>8</v>
      </c>
      <c r="C72" t="s">
        <v>1120</v>
      </c>
      <c r="D72" s="9">
        <v>558.510418815762</v>
      </c>
    </row>
    <row r="73" spans="8:8">
      <c r="B73" t="s">
        <v>202</v>
      </c>
      <c r="C73" t="s">
        <v>1121</v>
      </c>
      <c r="D73" s="9">
        <v>3018.51354913539</v>
      </c>
    </row>
    <row r="74" spans="8:8">
      <c r="A74" t="s">
        <v>206</v>
      </c>
      <c r="B74" t="s">
        <v>8</v>
      </c>
      <c r="C74" t="s">
        <v>1122</v>
      </c>
      <c r="D74" s="9">
        <v>352.601758384891</v>
      </c>
    </row>
    <row r="75" spans="8:8">
      <c r="A75" t="s">
        <v>207</v>
      </c>
      <c r="B75" t="s">
        <v>8</v>
      </c>
      <c r="C75" t="s">
        <v>1123</v>
      </c>
      <c r="D75" s="9">
        <v>91.9590747330961</v>
      </c>
    </row>
    <row r="76" spans="8:8">
      <c r="A76" t="s">
        <v>210</v>
      </c>
      <c r="B76" t="s">
        <v>8</v>
      </c>
      <c r="C76" t="s">
        <v>1124</v>
      </c>
      <c r="D76" s="9">
        <v>116.697465461722</v>
      </c>
    </row>
    <row r="77" spans="8:8">
      <c r="A77" t="s">
        <v>211</v>
      </c>
      <c r="B77" t="s">
        <v>8</v>
      </c>
      <c r="C77" t="s">
        <v>1125</v>
      </c>
      <c r="D77" s="9">
        <v>159.702649554958</v>
      </c>
    </row>
    <row r="78" spans="8:8">
      <c r="A78" t="s">
        <v>212</v>
      </c>
      <c r="B78" t="s">
        <v>8</v>
      </c>
      <c r="C78" t="s">
        <v>1126</v>
      </c>
      <c r="D78" s="9">
        <v>177.417804478427</v>
      </c>
    </row>
    <row r="79" spans="8:8">
      <c r="A79" t="s">
        <v>215</v>
      </c>
      <c r="B79" t="s">
        <v>8</v>
      </c>
      <c r="C79" t="s">
        <v>1127</v>
      </c>
      <c r="D79" s="9">
        <v>68.8391608391608</v>
      </c>
    </row>
    <row r="80" spans="8:8">
      <c r="A80" t="s">
        <v>216</v>
      </c>
      <c r="B80" t="s">
        <v>217</v>
      </c>
      <c r="C80" t="s">
        <v>1128</v>
      </c>
      <c r="D80" s="9">
        <v>12900.9366536725</v>
      </c>
    </row>
    <row r="81" spans="8:8">
      <c r="B81" t="s">
        <v>8</v>
      </c>
      <c r="C81" t="s">
        <v>1129</v>
      </c>
      <c r="D81" s="9">
        <v>344.641067761807</v>
      </c>
    </row>
    <row r="82" spans="8:8">
      <c r="B82" t="s">
        <v>202</v>
      </c>
      <c r="C82" t="s">
        <v>1130</v>
      </c>
      <c r="D82" s="9">
        <v>4741.31930743938</v>
      </c>
    </row>
    <row r="83" spans="8:8">
      <c r="A83" t="s">
        <v>224</v>
      </c>
      <c r="B83" t="s">
        <v>8</v>
      </c>
      <c r="C83" t="s">
        <v>1131</v>
      </c>
      <c r="D83" s="9">
        <v>2706.25429553265</v>
      </c>
    </row>
    <row r="84" spans="8:8">
      <c r="B84" t="s">
        <v>102</v>
      </c>
      <c r="C84" t="s">
        <v>1132</v>
      </c>
      <c r="D84" s="9">
        <v>46483.3356284041</v>
      </c>
    </row>
    <row r="85" spans="8:8">
      <c r="C85" t="s">
        <v>1133</v>
      </c>
      <c r="D85" s="9">
        <v>26933.2942657486</v>
      </c>
    </row>
    <row r="86" spans="8:8">
      <c r="A86" t="s">
        <v>230</v>
      </c>
      <c r="B86" t="s">
        <v>181</v>
      </c>
      <c r="C86" t="s">
        <v>1134</v>
      </c>
      <c r="D86" s="9">
        <v>9123.29868421053</v>
      </c>
    </row>
    <row r="87" spans="8:8">
      <c r="A87" t="s">
        <v>239</v>
      </c>
      <c r="B87" t="s">
        <v>8</v>
      </c>
      <c r="C87" t="s">
        <v>1135</v>
      </c>
      <c r="D87" s="9">
        <v>101.368421052632</v>
      </c>
    </row>
    <row r="88" spans="8:8">
      <c r="A88" t="s">
        <v>240</v>
      </c>
      <c r="B88" t="s">
        <v>60</v>
      </c>
      <c r="C88" t="s">
        <v>1136</v>
      </c>
      <c r="D88" s="9">
        <v>2537.28610325689</v>
      </c>
    </row>
    <row r="89" spans="8:8">
      <c r="B89" t="s">
        <v>141</v>
      </c>
      <c r="C89" t="s">
        <v>1137</v>
      </c>
      <c r="D89" s="9">
        <v>83998.7702646601</v>
      </c>
    </row>
    <row r="90" spans="8:8">
      <c r="C90" t="s">
        <v>1138</v>
      </c>
      <c r="D90" s="9">
        <v>31274.2398546964</v>
      </c>
    </row>
    <row r="91" spans="8:8">
      <c r="B91" t="s">
        <v>8</v>
      </c>
      <c r="C91" t="s">
        <v>1139</v>
      </c>
      <c r="D91" s="9">
        <v>2540.20844672389</v>
      </c>
    </row>
    <row r="92" spans="8:8">
      <c r="A92" t="s">
        <v>248</v>
      </c>
      <c r="B92" t="s">
        <v>249</v>
      </c>
      <c r="C92" t="s">
        <v>1140</v>
      </c>
      <c r="D92" s="9">
        <v>58301.0067643743</v>
      </c>
    </row>
    <row r="93" spans="8:8">
      <c r="C93" t="s">
        <v>1141</v>
      </c>
      <c r="D93" s="9">
        <v>2082.27790304397</v>
      </c>
    </row>
    <row r="94" spans="8:8">
      <c r="B94" t="s">
        <v>8</v>
      </c>
      <c r="C94" t="s">
        <v>1142</v>
      </c>
      <c r="D94" s="9">
        <v>247.980789363484</v>
      </c>
    </row>
    <row r="95" spans="8:8">
      <c r="C95" t="s">
        <v>1143</v>
      </c>
      <c r="D95" s="9">
        <v>247.980789363484</v>
      </c>
    </row>
    <row r="96" spans="8:8">
      <c r="A96" t="s">
        <v>256</v>
      </c>
      <c r="B96" t="s">
        <v>8</v>
      </c>
      <c r="C96" t="s">
        <v>1144</v>
      </c>
      <c r="D96" s="9">
        <v>355.866841942468</v>
      </c>
    </row>
    <row r="97" spans="8:8">
      <c r="A97" t="s">
        <v>257</v>
      </c>
      <c r="B97" t="s">
        <v>8</v>
      </c>
      <c r="C97" t="s">
        <v>1145</v>
      </c>
      <c r="D97" s="9">
        <v>28.5890801562995</v>
      </c>
    </row>
    <row r="98" spans="8:8">
      <c r="A98" t="s">
        <v>258</v>
      </c>
      <c r="B98" t="s">
        <v>8</v>
      </c>
      <c r="C98" t="s">
        <v>1146</v>
      </c>
      <c r="D98" s="9">
        <v>51.0260115606936</v>
      </c>
    </row>
    <row r="99" spans="8:8">
      <c r="A99" t="s">
        <v>259</v>
      </c>
      <c r="B99" t="s">
        <v>8</v>
      </c>
      <c r="C99" t="s">
        <v>1147</v>
      </c>
      <c r="D99" s="9">
        <v>210.006709298669</v>
      </c>
    </row>
    <row r="100" spans="8:8">
      <c r="A100" t="s">
        <v>260</v>
      </c>
      <c r="B100" t="s">
        <v>8</v>
      </c>
      <c r="C100" t="s">
        <v>1148</v>
      </c>
      <c r="D100" s="9">
        <v>257.378378378378</v>
      </c>
    </row>
    <row r="101" spans="8:8">
      <c r="A101" t="s">
        <v>261</v>
      </c>
      <c r="B101" t="s">
        <v>8</v>
      </c>
      <c r="C101" t="s">
        <v>1149</v>
      </c>
      <c r="D101" s="9">
        <v>2597.83617097273</v>
      </c>
    </row>
    <row r="102" spans="8:8">
      <c r="A102" t="s">
        <v>262</v>
      </c>
      <c r="B102" t="s">
        <v>8</v>
      </c>
      <c r="C102" t="s">
        <v>1150</v>
      </c>
      <c r="D102" s="9">
        <v>140.659017103269</v>
      </c>
    </row>
    <row r="103" spans="8:8">
      <c r="A103" t="s">
        <v>263</v>
      </c>
      <c r="B103" t="s">
        <v>8</v>
      </c>
      <c r="C103" t="s">
        <v>1151</v>
      </c>
      <c r="D103" s="9">
        <v>122.184633147895</v>
      </c>
    </row>
    <row r="104" spans="8:8">
      <c r="A104" t="s">
        <v>264</v>
      </c>
      <c r="B104" t="s">
        <v>265</v>
      </c>
      <c r="C104" t="s">
        <v>1152</v>
      </c>
      <c r="D104" s="9">
        <v>2930.51383329409</v>
      </c>
    </row>
    <row r="105" spans="8:8">
      <c r="B105" t="s">
        <v>277</v>
      </c>
      <c r="C105" t="s">
        <v>1153</v>
      </c>
      <c r="D105" s="9">
        <v>1609.92829411765</v>
      </c>
    </row>
    <row r="106" spans="8:8">
      <c r="B106" t="s">
        <v>278</v>
      </c>
      <c r="C106" t="s">
        <v>1154</v>
      </c>
      <c r="D106" s="9">
        <v>10653.4708686441</v>
      </c>
    </row>
    <row r="107" spans="8:8">
      <c r="B107" t="s">
        <v>165</v>
      </c>
      <c r="C107" t="s">
        <v>1155</v>
      </c>
      <c r="D107" s="9">
        <v>1488.51937321937</v>
      </c>
    </row>
    <row r="108" spans="8:8">
      <c r="B108" t="s">
        <v>294</v>
      </c>
      <c r="C108" t="s">
        <v>1156</v>
      </c>
      <c r="D108" s="9">
        <v>880.972358372279</v>
      </c>
    </row>
    <row r="109" spans="8:8">
      <c r="B109" t="s">
        <v>295</v>
      </c>
      <c r="C109" t="s">
        <v>1157</v>
      </c>
      <c r="D109" s="9">
        <v>243.983447219604</v>
      </c>
    </row>
    <row r="110" spans="8:8">
      <c r="B110" t="s">
        <v>296</v>
      </c>
      <c r="C110" t="s">
        <v>1158</v>
      </c>
      <c r="D110" s="9">
        <v>343.502703299128</v>
      </c>
    </row>
    <row r="111" spans="8:8">
      <c r="B111" t="s">
        <v>302</v>
      </c>
      <c r="C111" t="s">
        <v>1159</v>
      </c>
      <c r="D111" s="9">
        <v>108.411542991755</v>
      </c>
    </row>
    <row r="112" spans="8:8">
      <c r="B112" t="s">
        <v>313</v>
      </c>
      <c r="C112" t="s">
        <v>1160</v>
      </c>
      <c r="D112" s="9">
        <v>1353.55</v>
      </c>
    </row>
    <row r="113" spans="8:8">
      <c r="B113" t="s">
        <v>303</v>
      </c>
      <c r="C113" t="s">
        <v>1161</v>
      </c>
      <c r="D113" s="9">
        <v>751.795245940221</v>
      </c>
    </row>
    <row r="114" spans="8:8">
      <c r="B114" t="s">
        <v>317</v>
      </c>
      <c r="C114" t="s">
        <v>1162</v>
      </c>
      <c r="D114" s="9">
        <v>73.4496873894066</v>
      </c>
    </row>
    <row r="115" spans="8:8">
      <c r="A115" t="s">
        <v>321</v>
      </c>
      <c r="B115" t="s">
        <v>322</v>
      </c>
      <c r="C115" t="s">
        <v>1163</v>
      </c>
      <c r="D115" s="9">
        <v>8161.8611169321</v>
      </c>
    </row>
    <row r="116" spans="8:8">
      <c r="B116" t="s">
        <v>8</v>
      </c>
      <c r="C116" t="s">
        <v>1164</v>
      </c>
      <c r="D116" s="9">
        <v>197.608917130554</v>
      </c>
    </row>
    <row r="117" spans="8:8">
      <c r="A117" t="s">
        <v>327</v>
      </c>
      <c r="B117" t="s">
        <v>8</v>
      </c>
      <c r="C117" t="s">
        <v>1165</v>
      </c>
      <c r="D117" s="9">
        <v>171.002429543246</v>
      </c>
    </row>
    <row r="118" spans="8:8">
      <c r="A118" t="s">
        <v>329</v>
      </c>
      <c r="B118" t="s">
        <v>193</v>
      </c>
      <c r="C118" t="s">
        <v>1166</v>
      </c>
      <c r="D118" s="9">
        <v>654404.970713219</v>
      </c>
    </row>
    <row r="119" spans="8:8">
      <c r="A119" t="s">
        <v>330</v>
      </c>
      <c r="B119" t="s">
        <v>331</v>
      </c>
      <c r="C119" t="s">
        <v>1167</v>
      </c>
      <c r="D119" s="9">
        <v>11179.8743093923</v>
      </c>
    </row>
    <row r="120" spans="8:8">
      <c r="B120" t="s">
        <v>202</v>
      </c>
      <c r="C120" t="s">
        <v>1168</v>
      </c>
      <c r="D120" s="9">
        <v>625.811953659821</v>
      </c>
    </row>
    <row r="121" spans="8:8">
      <c r="A121" t="s">
        <v>338</v>
      </c>
      <c r="B121" t="s">
        <v>8</v>
      </c>
      <c r="C121" t="s">
        <v>1169</v>
      </c>
      <c r="D121" s="9">
        <v>502.037914691943</v>
      </c>
    </row>
    <row r="122" spans="8:8">
      <c r="A122" t="s">
        <v>339</v>
      </c>
      <c r="B122" t="s">
        <v>8</v>
      </c>
      <c r="C122" t="s">
        <v>1170</v>
      </c>
      <c r="D122" s="9">
        <v>104.728879130071</v>
      </c>
    </row>
    <row r="123" spans="8:8">
      <c r="A123" t="s">
        <v>341</v>
      </c>
      <c r="B123" t="s">
        <v>8</v>
      </c>
      <c r="C123" t="s">
        <v>1171</v>
      </c>
      <c r="D123" s="9">
        <v>1358.25527230591</v>
      </c>
    </row>
    <row r="124" spans="8:8">
      <c r="A124" t="s">
        <v>342</v>
      </c>
      <c r="B124" t="s">
        <v>8</v>
      </c>
      <c r="C124" t="s">
        <v>1172</v>
      </c>
      <c r="D124" s="9">
        <v>362.400195907706</v>
      </c>
    </row>
    <row r="125" spans="8:8">
      <c r="A125" t="s">
        <v>343</v>
      </c>
      <c r="B125" t="s">
        <v>8</v>
      </c>
      <c r="C125" t="s">
        <v>1173</v>
      </c>
      <c r="D125" s="9">
        <v>164.10350246969</v>
      </c>
    </row>
    <row r="126" spans="8:8">
      <c r="A126" t="s">
        <v>344</v>
      </c>
      <c r="B126" t="s">
        <v>8</v>
      </c>
      <c r="C126" t="s">
        <v>1174</v>
      </c>
      <c r="D126" s="9">
        <v>36.1491523455643</v>
      </c>
    </row>
    <row r="127" spans="8:8">
      <c r="A127" t="s">
        <v>345</v>
      </c>
      <c r="B127" t="s">
        <v>8</v>
      </c>
      <c r="C127" t="s">
        <v>1175</v>
      </c>
      <c r="D127" s="9">
        <v>254.360536579601</v>
      </c>
    </row>
    <row r="128" spans="8:8">
      <c r="A128" t="s">
        <v>346</v>
      </c>
      <c r="B128" t="s">
        <v>8</v>
      </c>
      <c r="C128" t="s">
        <v>1176</v>
      </c>
      <c r="D128" s="9">
        <v>208.54742068021</v>
      </c>
    </row>
    <row r="129" spans="8:8">
      <c r="A129" t="s">
        <v>347</v>
      </c>
      <c r="B129" t="s">
        <v>8</v>
      </c>
      <c r="C129" t="s">
        <v>1177</v>
      </c>
      <c r="D129" s="9">
        <v>130.998892257463</v>
      </c>
    </row>
    <row r="130" spans="8:8">
      <c r="A130" t="s">
        <v>348</v>
      </c>
      <c r="B130" t="s">
        <v>8</v>
      </c>
      <c r="C130" t="s">
        <v>1178</v>
      </c>
      <c r="D130" s="9">
        <v>416.550023402762</v>
      </c>
    </row>
    <row r="131" spans="8:8">
      <c r="A131" t="s">
        <v>349</v>
      </c>
      <c r="B131" t="s">
        <v>8</v>
      </c>
      <c r="C131" t="s">
        <v>1179</v>
      </c>
      <c r="D131" s="9">
        <v>73.4763704097924</v>
      </c>
    </row>
    <row r="132" spans="8:8">
      <c r="A132" t="s">
        <v>350</v>
      </c>
      <c r="B132" t="s">
        <v>8</v>
      </c>
      <c r="C132" t="s">
        <v>1180</v>
      </c>
      <c r="D132" s="9">
        <v>1104.03983833718</v>
      </c>
    </row>
    <row r="133" spans="8:8">
      <c r="B133" t="s">
        <v>102</v>
      </c>
      <c r="C133" t="s">
        <v>1181</v>
      </c>
      <c r="D133" s="9">
        <v>102631.966925065</v>
      </c>
    </row>
    <row r="134" spans="8:8">
      <c r="A134" t="s">
        <v>353</v>
      </c>
      <c r="B134" t="s">
        <v>66</v>
      </c>
      <c r="C134" t="s">
        <v>1182</v>
      </c>
      <c r="D134" s="9">
        <v>1784.78425541466</v>
      </c>
    </row>
    <row r="135" spans="8:8">
      <c r="A135" t="s">
        <v>361</v>
      </c>
      <c r="B135" t="s">
        <v>8</v>
      </c>
      <c r="C135" t="s">
        <v>1183</v>
      </c>
      <c r="D135" s="9">
        <v>543.952689772486</v>
      </c>
    </row>
    <row r="136" spans="8:8">
      <c r="A136" t="s">
        <v>362</v>
      </c>
      <c r="B136" t="s">
        <v>8</v>
      </c>
      <c r="C136" t="s">
        <v>1184</v>
      </c>
      <c r="D136" s="9">
        <v>222.944204241301</v>
      </c>
    </row>
    <row r="137" spans="8:8">
      <c r="A137" t="s">
        <v>363</v>
      </c>
      <c r="B137" t="s">
        <v>8</v>
      </c>
      <c r="C137" t="s">
        <v>1185</v>
      </c>
      <c r="D137" s="9">
        <v>150.036102765979</v>
      </c>
    </row>
    <row r="138" spans="8:8">
      <c r="A138" t="s">
        <v>364</v>
      </c>
      <c r="B138" t="s">
        <v>60</v>
      </c>
      <c r="C138" t="s">
        <v>1186</v>
      </c>
      <c r="D138" s="9">
        <v>4336.67020841847</v>
      </c>
    </row>
    <row r="139" spans="8:8">
      <c r="B139" t="s">
        <v>141</v>
      </c>
      <c r="C139" t="s">
        <v>1187</v>
      </c>
      <c r="D139" s="9">
        <v>69969.6913291268</v>
      </c>
    </row>
    <row r="140" spans="8:8">
      <c r="C140" t="s">
        <v>1188</v>
      </c>
      <c r="D140" s="9">
        <v>3799.19692652147</v>
      </c>
    </row>
    <row r="141" spans="8:8">
      <c r="B141" t="s">
        <v>8</v>
      </c>
      <c r="C141" t="s">
        <v>1189</v>
      </c>
      <c r="D141" s="9">
        <v>1613.32785618626</v>
      </c>
    </row>
    <row r="142" spans="8:8">
      <c r="A142" t="s">
        <v>372</v>
      </c>
      <c r="B142" t="s">
        <v>8</v>
      </c>
      <c r="C142" t="s">
        <v>1190</v>
      </c>
      <c r="D142" s="9">
        <v>917.615407554672</v>
      </c>
    </row>
    <row r="143" spans="8:8">
      <c r="A143" t="s">
        <v>373</v>
      </c>
      <c r="B143" t="s">
        <v>8</v>
      </c>
      <c r="C143" t="s">
        <v>1191</v>
      </c>
      <c r="D143" s="9">
        <v>129.054900553619</v>
      </c>
    </row>
    <row r="144" spans="8:8">
      <c r="A144" t="s">
        <v>374</v>
      </c>
      <c r="B144" t="s">
        <v>8</v>
      </c>
      <c r="C144" t="s">
        <v>1192</v>
      </c>
      <c r="D144" s="9">
        <v>698.374936270011</v>
      </c>
    </row>
    <row r="145" spans="8:8">
      <c r="A145" t="s">
        <v>375</v>
      </c>
      <c r="B145" t="s">
        <v>8</v>
      </c>
      <c r="C145" t="s">
        <v>1193</v>
      </c>
      <c r="D145" s="9">
        <v>771.876239141543</v>
      </c>
    </row>
    <row r="146" spans="8:8">
      <c r="A146" t="s">
        <v>376</v>
      </c>
      <c r="B146" t="s">
        <v>8</v>
      </c>
      <c r="C146" t="s">
        <v>1194</v>
      </c>
      <c r="D146" s="9">
        <v>137.901964861212</v>
      </c>
    </row>
    <row r="147" spans="8:8">
      <c r="A147" t="s">
        <v>377</v>
      </c>
      <c r="B147" t="s">
        <v>8</v>
      </c>
      <c r="C147" t="s">
        <v>1195</v>
      </c>
      <c r="D147" s="9">
        <v>72.9903556984341</v>
      </c>
    </row>
    <row r="148" spans="8:8">
      <c r="A148" t="s">
        <v>378</v>
      </c>
      <c r="B148" t="s">
        <v>8</v>
      </c>
      <c r="C148" t="s">
        <v>1196</v>
      </c>
      <c r="D148" s="9">
        <v>183.279805352798</v>
      </c>
    </row>
    <row r="149" spans="8:8">
      <c r="A149" t="s">
        <v>379</v>
      </c>
      <c r="B149" t="s">
        <v>60</v>
      </c>
      <c r="C149" t="s">
        <v>1197</v>
      </c>
      <c r="D149" s="9">
        <v>409.271664588529</v>
      </c>
    </row>
    <row r="150" spans="8:8">
      <c r="B150" t="s">
        <v>66</v>
      </c>
      <c r="C150" t="s">
        <v>1198</v>
      </c>
      <c r="D150" s="9">
        <v>14326.7423096576</v>
      </c>
    </row>
    <row r="151" spans="8:8">
      <c r="B151" t="s">
        <v>8</v>
      </c>
      <c r="C151" t="s">
        <v>1199</v>
      </c>
      <c r="D151" s="9">
        <v>847.479567181427</v>
      </c>
    </row>
    <row r="152" spans="8:8">
      <c r="B152" t="s">
        <v>102</v>
      </c>
      <c r="C152" t="s">
        <v>1200</v>
      </c>
      <c r="D152" s="9">
        <v>10792.7329690532</v>
      </c>
    </row>
    <row r="153" spans="8:8">
      <c r="B153" t="s">
        <v>385</v>
      </c>
      <c r="C153" t="s">
        <v>1201</v>
      </c>
      <c r="D153" s="9">
        <v>61910.595046786</v>
      </c>
    </row>
    <row r="154" spans="8:8">
      <c r="B154" t="s">
        <v>387</v>
      </c>
      <c r="C154" t="s">
        <v>1202</v>
      </c>
      <c r="D154" s="9">
        <v>11274.2059798943</v>
      </c>
    </row>
    <row r="155" spans="8:8">
      <c r="A155" t="s">
        <v>389</v>
      </c>
      <c r="B155" t="s">
        <v>8</v>
      </c>
      <c r="C155" t="s">
        <v>1203</v>
      </c>
      <c r="D155" s="9">
        <v>565.69966442953</v>
      </c>
    </row>
    <row r="156" spans="8:8">
      <c r="A156" t="s">
        <v>390</v>
      </c>
      <c r="B156" t="s">
        <v>8</v>
      </c>
      <c r="C156" t="s">
        <v>1204</v>
      </c>
      <c r="D156" s="9">
        <v>152.86498973306</v>
      </c>
    </row>
    <row r="157" spans="8:8">
      <c r="A157" t="s">
        <v>391</v>
      </c>
      <c r="B157" t="s">
        <v>8</v>
      </c>
      <c r="C157" t="s">
        <v>1205</v>
      </c>
      <c r="D157" s="9">
        <v>59.659804343152</v>
      </c>
    </row>
    <row r="158" spans="8:8">
      <c r="A158" t="s">
        <v>392</v>
      </c>
      <c r="B158" t="s">
        <v>8</v>
      </c>
      <c r="C158" t="s">
        <v>1206</v>
      </c>
      <c r="D158" s="9">
        <v>707.553219213081</v>
      </c>
    </row>
    <row r="159" spans="8:8">
      <c r="A159" t="s">
        <v>393</v>
      </c>
      <c r="B159" t="s">
        <v>8</v>
      </c>
      <c r="C159" t="s">
        <v>1207</v>
      </c>
      <c r="D159" s="9">
        <v>1161.6183371064</v>
      </c>
    </row>
    <row r="160" spans="8:8">
      <c r="A160" t="s">
        <v>394</v>
      </c>
      <c r="B160" t="s">
        <v>8</v>
      </c>
      <c r="C160" t="s">
        <v>1208</v>
      </c>
      <c r="D160" s="9">
        <v>482.759149818559</v>
      </c>
    </row>
    <row r="161" spans="8:8">
      <c r="A161" t="s">
        <v>395</v>
      </c>
      <c r="B161" t="s">
        <v>8</v>
      </c>
      <c r="C161" t="s">
        <v>1209</v>
      </c>
      <c r="D161" s="9">
        <v>526.058511777302</v>
      </c>
    </row>
    <row r="162" spans="8:8">
      <c r="A162" t="s">
        <v>396</v>
      </c>
      <c r="B162" t="s">
        <v>8</v>
      </c>
      <c r="C162" t="s">
        <v>1210</v>
      </c>
      <c r="D162" s="9">
        <v>48.0633942558747</v>
      </c>
    </row>
    <row r="163" spans="8:8">
      <c r="A163" t="s">
        <v>397</v>
      </c>
      <c r="B163" t="s">
        <v>8</v>
      </c>
      <c r="C163" t="s">
        <v>1211</v>
      </c>
      <c r="D163" s="9">
        <v>101.866415804327</v>
      </c>
    </row>
    <row r="164" spans="8:8">
      <c r="A164" t="s">
        <v>399</v>
      </c>
      <c r="B164" t="s">
        <v>8</v>
      </c>
      <c r="C164" t="s">
        <v>1212</v>
      </c>
      <c r="D164" s="9">
        <v>31.6507218381456</v>
      </c>
    </row>
    <row r="165" spans="8:8">
      <c r="A165" t="s">
        <v>400</v>
      </c>
      <c r="B165" t="s">
        <v>401</v>
      </c>
      <c r="C165" t="s">
        <v>1213</v>
      </c>
      <c r="D165" s="9">
        <v>59.1739799222798</v>
      </c>
    </row>
    <row r="166" spans="8:8">
      <c r="A166" t="s">
        <v>402</v>
      </c>
      <c r="B166" t="s">
        <v>8</v>
      </c>
      <c r="C166" t="s">
        <v>1214</v>
      </c>
      <c r="D166" s="9">
        <v>31.2663796724066</v>
      </c>
    </row>
    <row r="167" spans="8:8">
      <c r="A167" t="s">
        <v>403</v>
      </c>
      <c r="B167" t="s">
        <v>8</v>
      </c>
      <c r="C167" t="s">
        <v>1215</v>
      </c>
      <c r="D167" s="9">
        <v>2123.85380514322</v>
      </c>
    </row>
    <row r="168" spans="8:8">
      <c r="A168" t="s">
        <v>404</v>
      </c>
      <c r="B168" t="s">
        <v>8</v>
      </c>
      <c r="C168" t="s">
        <v>1216</v>
      </c>
      <c r="D168" s="9">
        <v>142.595530326276</v>
      </c>
    </row>
    <row r="169" spans="8:8">
      <c r="A169" t="s">
        <v>405</v>
      </c>
      <c r="B169" t="s">
        <v>181</v>
      </c>
      <c r="C169" t="s">
        <v>1217</v>
      </c>
      <c r="D169" s="9">
        <v>2411.88977579528</v>
      </c>
    </row>
    <row r="170" spans="8:8">
      <c r="A170" t="s">
        <v>414</v>
      </c>
      <c r="B170" t="s">
        <v>8</v>
      </c>
      <c r="C170" t="s">
        <v>1218</v>
      </c>
      <c r="D170" s="9">
        <v>51.1034183673469</v>
      </c>
    </row>
    <row r="171" spans="8:8">
      <c r="B171" t="s">
        <v>102</v>
      </c>
      <c r="C171" t="s">
        <v>1219</v>
      </c>
      <c r="D171" s="9">
        <v>12915.5743743034</v>
      </c>
    </row>
    <row r="172" spans="8:8">
      <c r="C172" t="s">
        <v>1220</v>
      </c>
      <c r="D172" s="9">
        <v>4516.4050562367</v>
      </c>
    </row>
    <row r="173" spans="8:8">
      <c r="B173" t="s">
        <v>331</v>
      </c>
      <c r="C173" t="s">
        <v>1221</v>
      </c>
      <c r="D173" s="9">
        <v>3585.00352941176</v>
      </c>
    </row>
    <row r="174" spans="8:8">
      <c r="A174" t="s">
        <v>422</v>
      </c>
      <c r="B174" t="s">
        <v>8</v>
      </c>
      <c r="C174" t="s">
        <v>1222</v>
      </c>
      <c r="D174" s="9">
        <v>316.145411326995</v>
      </c>
    </row>
    <row r="175" spans="8:8">
      <c r="A175" t="s">
        <v>423</v>
      </c>
      <c r="B175" t="s">
        <v>141</v>
      </c>
      <c r="C175" t="s">
        <v>1223</v>
      </c>
      <c r="D175" s="9">
        <v>6509.84441805226</v>
      </c>
    </row>
    <row r="176" spans="8:8">
      <c r="B176" t="s">
        <v>8</v>
      </c>
      <c r="C176" t="s">
        <v>1224</v>
      </c>
      <c r="D176" s="9">
        <v>61.9989589839684</v>
      </c>
    </row>
    <row r="177" spans="8:8">
      <c r="A177" t="s">
        <v>428</v>
      </c>
      <c r="B177" t="s">
        <v>429</v>
      </c>
      <c r="C177" t="s">
        <v>1225</v>
      </c>
      <c r="D177" s="9">
        <v>2090.21976682565</v>
      </c>
    </row>
    <row r="178" spans="8:8">
      <c r="A178" t="s">
        <v>435</v>
      </c>
      <c r="B178" t="s">
        <v>8</v>
      </c>
      <c r="C178" t="s">
        <v>1226</v>
      </c>
      <c r="D178" s="9">
        <v>148.772898565896</v>
      </c>
    </row>
    <row r="179" spans="8:8">
      <c r="A179" t="s">
        <v>436</v>
      </c>
      <c r="B179" t="s">
        <v>1227</v>
      </c>
      <c r="C179" t="s">
        <v>1228</v>
      </c>
      <c r="D179" s="9">
        <v>15372.7561913795</v>
      </c>
    </row>
    <row r="180" spans="8:8">
      <c r="A180" t="s">
        <v>447</v>
      </c>
      <c r="B180" t="s">
        <v>8</v>
      </c>
      <c r="C180" t="s">
        <v>1229</v>
      </c>
      <c r="D180" s="9">
        <v>35.6269487750557</v>
      </c>
    </row>
    <row r="181" spans="8:8">
      <c r="A181" t="s">
        <v>450</v>
      </c>
      <c r="B181" t="s">
        <v>8</v>
      </c>
      <c r="C181" t="s">
        <v>1230</v>
      </c>
      <c r="D181" s="9">
        <v>67.4456555590159</v>
      </c>
    </row>
    <row r="182" spans="8:8">
      <c r="A182" t="s">
        <v>452</v>
      </c>
      <c r="B182" t="s">
        <v>8</v>
      </c>
      <c r="C182" t="s">
        <v>1231</v>
      </c>
      <c r="D182" s="9">
        <v>302.634411397671</v>
      </c>
    </row>
    <row r="183" spans="8:8">
      <c r="A183" t="s">
        <v>453</v>
      </c>
      <c r="B183" t="s">
        <v>60</v>
      </c>
      <c r="C183" t="s">
        <v>1232</v>
      </c>
      <c r="D183" s="9">
        <v>106558.061511782</v>
      </c>
    </row>
    <row r="184" spans="8:8">
      <c r="B184" t="s">
        <v>141</v>
      </c>
      <c r="C184" t="s">
        <v>1233</v>
      </c>
      <c r="D184" s="9">
        <v>201990.556626134</v>
      </c>
    </row>
    <row r="185" spans="8:8">
      <c r="B185" t="s">
        <v>8</v>
      </c>
      <c r="C185" t="s">
        <v>1234</v>
      </c>
      <c r="D185" s="9">
        <v>578.738151658768</v>
      </c>
    </row>
    <row r="186" spans="8:8">
      <c r="A186" t="s">
        <v>458</v>
      </c>
      <c r="B186" t="s">
        <v>249</v>
      </c>
      <c r="C186" t="s">
        <v>1235</v>
      </c>
      <c r="D186" s="9">
        <v>4301.94550423918</v>
      </c>
    </row>
    <row r="187" spans="8:8">
      <c r="A187" t="s">
        <v>463</v>
      </c>
      <c r="B187" t="s">
        <v>8</v>
      </c>
      <c r="C187" t="s">
        <v>1236</v>
      </c>
      <c r="D187" s="9">
        <v>823.352202619331</v>
      </c>
    </row>
    <row r="188" spans="8:8">
      <c r="A188" t="s">
        <v>464</v>
      </c>
      <c r="B188" t="s">
        <v>8</v>
      </c>
      <c r="C188" t="s">
        <v>1237</v>
      </c>
      <c r="D188" s="9">
        <v>27.0567596002104</v>
      </c>
    </row>
    <row r="189" spans="8:8">
      <c r="A189" t="s">
        <v>465</v>
      </c>
      <c r="B189" t="s">
        <v>8</v>
      </c>
      <c r="C189" t="s">
        <v>1238</v>
      </c>
      <c r="D189" s="9">
        <v>480.935311944822</v>
      </c>
    </row>
    <row r="190" spans="8:8">
      <c r="A190" t="s">
        <v>467</v>
      </c>
      <c r="B190" t="s">
        <v>8</v>
      </c>
      <c r="C190" t="s">
        <v>1239</v>
      </c>
      <c r="D190" s="9">
        <v>771.703271784904</v>
      </c>
    </row>
    <row r="191" spans="8:8">
      <c r="A191" t="s">
        <v>468</v>
      </c>
      <c r="B191" t="s">
        <v>8</v>
      </c>
      <c r="C191" t="s">
        <v>1240</v>
      </c>
      <c r="D191" s="9">
        <v>44.3254011570789</v>
      </c>
    </row>
    <row r="192" spans="8:8">
      <c r="A192" t="s">
        <v>470</v>
      </c>
      <c r="B192" t="s">
        <v>8</v>
      </c>
      <c r="C192" t="s">
        <v>1241</v>
      </c>
      <c r="D192" s="9">
        <v>100.251538286235</v>
      </c>
    </row>
    <row r="193" spans="8:8">
      <c r="A193" t="s">
        <v>471</v>
      </c>
      <c r="B193" t="s">
        <v>8</v>
      </c>
      <c r="C193" t="s">
        <v>1242</v>
      </c>
      <c r="D193" s="9">
        <v>75.030487804878</v>
      </c>
    </row>
    <row r="194" spans="8:8">
      <c r="C194" t="s">
        <v>1243</v>
      </c>
      <c r="D194" s="9">
        <v>171.736449864499</v>
      </c>
    </row>
    <row r="195" spans="8:8">
      <c r="A195" t="s">
        <v>472</v>
      </c>
      <c r="B195" t="s">
        <v>8</v>
      </c>
      <c r="C195" t="s">
        <v>1244</v>
      </c>
      <c r="D195" s="9">
        <v>335.090888252149</v>
      </c>
    </row>
    <row r="196" spans="8:8">
      <c r="A196" t="s">
        <v>473</v>
      </c>
      <c r="B196" t="s">
        <v>8</v>
      </c>
      <c r="C196" t="s">
        <v>1245</v>
      </c>
      <c r="D196" s="9">
        <v>19.896144278607</v>
      </c>
    </row>
    <row r="197" spans="8:8">
      <c r="A197" t="s">
        <v>474</v>
      </c>
      <c r="B197" t="s">
        <v>8</v>
      </c>
      <c r="C197" t="s">
        <v>1246</v>
      </c>
      <c r="D197" s="9">
        <v>168.570771063461</v>
      </c>
    </row>
    <row r="198" spans="8:8">
      <c r="A198" t="s">
        <v>475</v>
      </c>
      <c r="B198" t="s">
        <v>8</v>
      </c>
      <c r="C198" t="s">
        <v>1247</v>
      </c>
      <c r="D198" s="9">
        <v>34.0159162303665</v>
      </c>
    </row>
    <row r="199" spans="8:8">
      <c r="A199" t="s">
        <v>476</v>
      </c>
      <c r="B199" t="s">
        <v>401</v>
      </c>
      <c r="C199" t="s">
        <v>1248</v>
      </c>
      <c r="D199" s="9">
        <v>14.0322413435621</v>
      </c>
    </row>
    <row r="200" spans="8:8">
      <c r="A200" t="s">
        <v>477</v>
      </c>
      <c r="B200" t="s">
        <v>8</v>
      </c>
      <c r="C200" t="s">
        <v>1249</v>
      </c>
      <c r="D200" s="9">
        <v>693.809895037196</v>
      </c>
    </row>
    <row r="201" spans="8:8">
      <c r="B201" t="s">
        <v>387</v>
      </c>
      <c r="C201" t="s">
        <v>1250</v>
      </c>
      <c r="D201" s="9">
        <v>13869.3030800169</v>
      </c>
    </row>
    <row r="202" spans="8:8">
      <c r="B202" t="s">
        <v>480</v>
      </c>
      <c r="C202" t="s">
        <v>1251</v>
      </c>
      <c r="D202" s="9">
        <v>185346.151634126</v>
      </c>
    </row>
    <row r="203" spans="8:8">
      <c r="C203" t="s">
        <v>1252</v>
      </c>
      <c r="D203" s="9">
        <v>43987.5024405772</v>
      </c>
    </row>
    <row r="204" spans="8:8">
      <c r="A204" t="s">
        <v>488</v>
      </c>
      <c r="B204" t="s">
        <v>8</v>
      </c>
      <c r="C204" t="s">
        <v>1253</v>
      </c>
      <c r="D204" s="9">
        <v>131.080631578947</v>
      </c>
    </row>
    <row r="205" spans="8:8">
      <c r="A205" t="s">
        <v>489</v>
      </c>
      <c r="B205" t="s">
        <v>401</v>
      </c>
      <c r="C205" t="s">
        <v>1254</v>
      </c>
      <c r="D205" s="9">
        <v>8.39671215880893</v>
      </c>
    </row>
    <row r="206" spans="8:8">
      <c r="A206" t="s">
        <v>490</v>
      </c>
      <c r="B206" t="s">
        <v>8</v>
      </c>
      <c r="C206" t="s">
        <v>1255</v>
      </c>
      <c r="D206" s="9">
        <v>82.5251498831419</v>
      </c>
    </row>
    <row r="207" spans="8:8">
      <c r="A207" t="s">
        <v>491</v>
      </c>
      <c r="B207" t="s">
        <v>8</v>
      </c>
      <c r="C207" t="s">
        <v>1256</v>
      </c>
      <c r="D207" s="9">
        <v>19.0573741640268</v>
      </c>
    </row>
    <row r="208" spans="8:8">
      <c r="A208" t="s">
        <v>492</v>
      </c>
      <c r="B208" t="s">
        <v>249</v>
      </c>
      <c r="C208" t="s">
        <v>1257</v>
      </c>
      <c r="D208" s="9">
        <v>73073.7312798175</v>
      </c>
    </row>
    <row r="209" spans="8:8">
      <c r="B209" t="s">
        <v>8</v>
      </c>
      <c r="C209" t="s">
        <v>1258</v>
      </c>
      <c r="D209" s="9">
        <v>34.8278612597777</v>
      </c>
    </row>
    <row r="210" spans="8:8">
      <c r="A210" t="s">
        <v>502</v>
      </c>
      <c r="B210" t="s">
        <v>8</v>
      </c>
      <c r="C210" t="s">
        <v>1259</v>
      </c>
      <c r="D210" s="9">
        <v>234.038931718062</v>
      </c>
    </row>
    <row r="211" spans="8:8">
      <c r="A211" t="s">
        <v>503</v>
      </c>
      <c r="B211" t="s">
        <v>8</v>
      </c>
      <c r="C211" t="s">
        <v>1260</v>
      </c>
      <c r="D211" s="9">
        <v>775.813539192399</v>
      </c>
    </row>
    <row r="212" spans="8:8">
      <c r="A212" t="s">
        <v>504</v>
      </c>
      <c r="B212" t="s">
        <v>8</v>
      </c>
      <c r="C212" t="s">
        <v>1261</v>
      </c>
      <c r="D212" s="9">
        <v>1601.46985210466</v>
      </c>
    </row>
    <row r="213" spans="8:8">
      <c r="A213" t="s">
        <v>505</v>
      </c>
      <c r="B213" t="s">
        <v>8</v>
      </c>
      <c r="C213" t="s">
        <v>1262</v>
      </c>
      <c r="D213" s="9">
        <v>39.1482284887925</v>
      </c>
    </row>
    <row r="214" spans="8:8">
      <c r="A214" t="s">
        <v>506</v>
      </c>
      <c r="B214" t="s">
        <v>8</v>
      </c>
      <c r="C214" t="s">
        <v>1263</v>
      </c>
      <c r="D214" s="9">
        <v>251.501888718734</v>
      </c>
    </row>
    <row r="215" spans="8:8">
      <c r="B215" t="s">
        <v>480</v>
      </c>
      <c r="C215" t="s">
        <v>1264</v>
      </c>
      <c r="D215" s="9">
        <v>142671.330418089</v>
      </c>
    </row>
    <row r="216" spans="8:8">
      <c r="A216" t="s">
        <v>509</v>
      </c>
      <c r="B216" t="s">
        <v>8</v>
      </c>
      <c r="C216" t="s">
        <v>1265</v>
      </c>
      <c r="D216" s="9">
        <v>25.5815833683326</v>
      </c>
    </row>
    <row r="217" spans="8:8">
      <c r="B217" t="s">
        <v>387</v>
      </c>
      <c r="C217" t="s">
        <v>1266</v>
      </c>
      <c r="D217" s="9">
        <v>62602.5814752193</v>
      </c>
    </row>
    <row r="218" spans="8:8">
      <c r="B218" t="s">
        <v>429</v>
      </c>
      <c r="C218" t="s">
        <v>1267</v>
      </c>
      <c r="D218" s="9">
        <v>18336.9940152339</v>
      </c>
    </row>
    <row r="219" spans="8:8">
      <c r="A219" t="s">
        <v>516</v>
      </c>
      <c r="B219" t="s">
        <v>66</v>
      </c>
      <c r="C219" t="s">
        <v>1268</v>
      </c>
      <c r="D219" s="9">
        <v>10515.3076490439</v>
      </c>
    </row>
    <row r="220" spans="8:8">
      <c r="B220" t="s">
        <v>519</v>
      </c>
      <c r="C220" t="s">
        <v>1269</v>
      </c>
      <c r="D220" s="9">
        <v>8264.90617709707</v>
      </c>
    </row>
    <row r="221" spans="8:8">
      <c r="A221" t="s">
        <v>521</v>
      </c>
      <c r="B221" t="s">
        <v>8</v>
      </c>
      <c r="C221" t="s">
        <v>1270</v>
      </c>
      <c r="D221" s="9">
        <v>95.4192411362223</v>
      </c>
    </row>
    <row r="222" spans="8:8">
      <c r="A222" t="s">
        <v>522</v>
      </c>
      <c r="B222" t="s">
        <v>8</v>
      </c>
      <c r="C222" t="s">
        <v>1271</v>
      </c>
      <c r="D222" s="9">
        <v>323.474084419615</v>
      </c>
    </row>
    <row r="223" spans="8:8">
      <c r="A223" t="s">
        <v>524</v>
      </c>
      <c r="B223" t="s">
        <v>8</v>
      </c>
      <c r="C223" t="s">
        <v>1272</v>
      </c>
      <c r="D223" s="9">
        <v>415.756525841283</v>
      </c>
    </row>
    <row r="224" spans="8:8">
      <c r="A224" t="s">
        <v>525</v>
      </c>
      <c r="B224" t="s">
        <v>8</v>
      </c>
      <c r="C224" t="s">
        <v>1273</v>
      </c>
      <c r="D224" s="9">
        <v>91.2115199486576</v>
      </c>
    </row>
    <row r="225" spans="8:8">
      <c r="A225" t="s">
        <v>526</v>
      </c>
      <c r="B225" t="s">
        <v>60</v>
      </c>
      <c r="C225" t="s">
        <v>1274</v>
      </c>
      <c r="D225" s="9">
        <v>9749.28863682398</v>
      </c>
    </row>
    <row r="226" spans="8:8">
      <c r="B226" t="s">
        <v>141</v>
      </c>
      <c r="C226" t="s">
        <v>1275</v>
      </c>
      <c r="D226" s="9">
        <v>33450.3278722308</v>
      </c>
    </row>
    <row r="227" spans="8:8">
      <c r="B227" t="s">
        <v>8</v>
      </c>
      <c r="C227" t="s">
        <v>1276</v>
      </c>
      <c r="D227" s="9">
        <v>618.520599059497</v>
      </c>
    </row>
    <row r="228" spans="8:8">
      <c r="A228" t="s">
        <v>531</v>
      </c>
      <c r="B228" t="s">
        <v>8</v>
      </c>
      <c r="C228" t="s">
        <v>1277</v>
      </c>
      <c r="D228" s="9">
        <v>26.6695530436586</v>
      </c>
    </row>
    <row r="229" spans="8:8">
      <c r="A229" t="s">
        <v>532</v>
      </c>
      <c r="B229" t="s">
        <v>181</v>
      </c>
      <c r="C229" t="s">
        <v>1278</v>
      </c>
      <c r="D229" s="9">
        <v>55705.0569975633</v>
      </c>
    </row>
    <row r="230" spans="8:8">
      <c r="A230" t="s">
        <v>539</v>
      </c>
      <c r="B230" t="s">
        <v>8</v>
      </c>
      <c r="C230" t="s">
        <v>1279</v>
      </c>
      <c r="D230" s="9">
        <v>161.477143158784</v>
      </c>
    </row>
    <row r="231" spans="8:8">
      <c r="B231" t="s">
        <v>429</v>
      </c>
      <c r="C231" t="s">
        <v>1280</v>
      </c>
      <c r="D231" s="9">
        <v>26790.1264306343</v>
      </c>
    </row>
    <row r="232" spans="8:8">
      <c r="A232" t="s">
        <v>542</v>
      </c>
      <c r="B232" t="s">
        <v>8</v>
      </c>
      <c r="C232" t="s">
        <v>1281</v>
      </c>
      <c r="D232" s="9">
        <v>38.3240876677852</v>
      </c>
    </row>
    <row r="233" spans="8:8">
      <c r="A233" t="s">
        <v>543</v>
      </c>
      <c r="B233" t="s">
        <v>544</v>
      </c>
      <c r="C233" t="s">
        <v>1282</v>
      </c>
      <c r="D233" s="9">
        <v>37.9381812519464</v>
      </c>
    </row>
    <row r="234" spans="8:8">
      <c r="A234" t="s">
        <v>559</v>
      </c>
      <c r="B234" t="s">
        <v>8</v>
      </c>
      <c r="C234" t="s">
        <v>1283</v>
      </c>
      <c r="D234" s="9">
        <v>427.80236018471</v>
      </c>
    </row>
    <row r="235" spans="8:8">
      <c r="A235" t="s">
        <v>560</v>
      </c>
      <c r="B235" t="s">
        <v>8</v>
      </c>
      <c r="C235" t="s">
        <v>1284</v>
      </c>
      <c r="D235" s="9">
        <v>294.915313463515</v>
      </c>
    </row>
    <row r="236" spans="8:8">
      <c r="B236" t="s">
        <v>561</v>
      </c>
      <c r="C236" t="s">
        <v>1285</v>
      </c>
      <c r="D236" s="9">
        <v>26931.989010989</v>
      </c>
    </row>
    <row r="237" spans="8:8">
      <c r="A237" t="s">
        <v>565</v>
      </c>
      <c r="B237" t="s">
        <v>8</v>
      </c>
      <c r="C237" t="s">
        <v>1286</v>
      </c>
      <c r="D237" s="9">
        <v>101.032137673647</v>
      </c>
    </row>
    <row r="238" spans="8:8">
      <c r="A238" t="s">
        <v>566</v>
      </c>
      <c r="B238" t="s">
        <v>567</v>
      </c>
      <c r="C238" t="s">
        <v>1287</v>
      </c>
      <c r="D238" s="9">
        <v>22603.3344328581</v>
      </c>
    </row>
    <row r="239" spans="8:8">
      <c r="C239" t="s">
        <v>1288</v>
      </c>
      <c r="D239" s="9">
        <v>1045.77955082742</v>
      </c>
    </row>
    <row r="240" spans="8:8">
      <c r="A240" t="s">
        <v>580</v>
      </c>
      <c r="B240" t="s">
        <v>265</v>
      </c>
      <c r="C240" t="s">
        <v>1289</v>
      </c>
      <c r="D240" s="9">
        <v>1555.28251562138</v>
      </c>
    </row>
    <row r="241" spans="8:8">
      <c r="B241" t="s">
        <v>165</v>
      </c>
      <c r="C241" t="s">
        <v>1290</v>
      </c>
      <c r="D241" s="9">
        <v>1185.78561509085</v>
      </c>
    </row>
    <row r="242" spans="8:8">
      <c r="A242" t="s">
        <v>612</v>
      </c>
      <c r="B242" t="s">
        <v>8</v>
      </c>
      <c r="C242" t="s">
        <v>1291</v>
      </c>
      <c r="D242" s="9">
        <v>1070.24235560589</v>
      </c>
    </row>
    <row r="243" spans="8:8">
      <c r="A243" t="s">
        <v>613</v>
      </c>
      <c r="B243" t="s">
        <v>614</v>
      </c>
      <c r="C243" t="s">
        <v>1292</v>
      </c>
      <c r="D243" s="9">
        <v>58593.6634914269</v>
      </c>
    </row>
    <row r="244" spans="8:8">
      <c r="A244" t="s">
        <v>621</v>
      </c>
      <c r="B244" t="s">
        <v>8</v>
      </c>
      <c r="C244" t="s">
        <v>1293</v>
      </c>
      <c r="D244" s="9">
        <v>147.457656731757</v>
      </c>
    </row>
    <row r="245" spans="8:8">
      <c r="A245" t="s">
        <v>622</v>
      </c>
      <c r="B245" t="s">
        <v>8</v>
      </c>
      <c r="C245" t="s">
        <v>1294</v>
      </c>
      <c r="D245" s="9">
        <v>548.978803627841</v>
      </c>
    </row>
    <row r="246" spans="8:8">
      <c r="B246" t="s">
        <v>102</v>
      </c>
      <c r="C246" t="s">
        <v>1295</v>
      </c>
      <c r="D246" s="9">
        <v>48901.7229870672</v>
      </c>
    </row>
    <row r="247" spans="8:8">
      <c r="B247" t="s">
        <v>387</v>
      </c>
      <c r="C247" t="s">
        <v>1296</v>
      </c>
      <c r="D247" s="9">
        <v>18768.0956955003</v>
      </c>
    </row>
    <row r="248" spans="8:8">
      <c r="A248" t="s">
        <v>627</v>
      </c>
      <c r="B248" t="s">
        <v>8</v>
      </c>
      <c r="C248" t="s">
        <v>1297</v>
      </c>
      <c r="D248" s="9">
        <v>88.9518072289157</v>
      </c>
    </row>
    <row r="249" spans="8:8">
      <c r="C249" t="s">
        <v>1298</v>
      </c>
      <c r="D249" s="9">
        <v>31.1331325301205</v>
      </c>
    </row>
    <row r="250" spans="8:8">
      <c r="A250" t="s">
        <v>628</v>
      </c>
      <c r="B250" t="s">
        <v>8</v>
      </c>
      <c r="C250" t="s">
        <v>1299</v>
      </c>
      <c r="D250" s="9">
        <v>69.2565493246009</v>
      </c>
    </row>
    <row r="251" spans="8:8">
      <c r="B251" t="s">
        <v>202</v>
      </c>
      <c r="C251" t="s">
        <v>1300</v>
      </c>
      <c r="D251" s="9">
        <v>127621.434943271</v>
      </c>
    </row>
    <row r="252" spans="8:8">
      <c r="C252" t="s">
        <v>1301</v>
      </c>
      <c r="D252" s="9">
        <v>45579.9896429687</v>
      </c>
    </row>
    <row r="253" spans="8:8">
      <c r="A253" t="s">
        <v>636</v>
      </c>
      <c r="B253" t="s">
        <v>8</v>
      </c>
      <c r="C253" t="s">
        <v>1302</v>
      </c>
      <c r="D253" s="9">
        <v>36.262278978389</v>
      </c>
    </row>
    <row r="254" spans="8:8">
      <c r="A254" t="s">
        <v>639</v>
      </c>
      <c r="B254" t="s">
        <v>8</v>
      </c>
      <c r="C254" t="s">
        <v>1303</v>
      </c>
      <c r="D254" s="9">
        <v>1041.65122531735</v>
      </c>
    </row>
    <row r="255" spans="8:8">
      <c r="A255" t="s">
        <v>640</v>
      </c>
      <c r="B255" t="s">
        <v>8</v>
      </c>
      <c r="C255" t="s">
        <v>1304</v>
      </c>
      <c r="D255" s="9">
        <v>107.344420600858</v>
      </c>
    </row>
    <row r="256" spans="8:8">
      <c r="A256" t="s">
        <v>641</v>
      </c>
      <c r="B256" t="s">
        <v>8</v>
      </c>
      <c r="C256" t="s">
        <v>1305</v>
      </c>
      <c r="D256" s="9">
        <v>34.5256669146562</v>
      </c>
    </row>
    <row r="257" spans="8:8">
      <c r="A257" t="s">
        <v>642</v>
      </c>
      <c r="B257" t="s">
        <v>643</v>
      </c>
      <c r="C257" t="s">
        <v>1306</v>
      </c>
      <c r="D257" s="9">
        <v>21804.9805909933</v>
      </c>
    </row>
    <row r="258" spans="8:8">
      <c r="A258" t="s">
        <v>646</v>
      </c>
      <c r="B258" t="s">
        <v>8</v>
      </c>
      <c r="C258" t="s">
        <v>1307</v>
      </c>
      <c r="D258" s="9">
        <v>193.685089174616</v>
      </c>
    </row>
    <row r="259" spans="8:8">
      <c r="A259" t="s">
        <v>647</v>
      </c>
      <c r="B259" t="s">
        <v>8</v>
      </c>
      <c r="C259" t="s">
        <v>1308</v>
      </c>
      <c r="D259" s="9">
        <v>826.672511191644</v>
      </c>
    </row>
    <row r="260" spans="8:8">
      <c r="A260" t="s">
        <v>648</v>
      </c>
      <c r="B260" t="s">
        <v>8</v>
      </c>
      <c r="C260" t="s">
        <v>1309</v>
      </c>
      <c r="D260" s="9">
        <v>1753.36214879512</v>
      </c>
    </row>
    <row r="261" spans="8:8">
      <c r="A261" t="s">
        <v>650</v>
      </c>
      <c r="B261" t="s">
        <v>8</v>
      </c>
      <c r="C261" t="s">
        <v>1310</v>
      </c>
      <c r="D261" s="9">
        <v>139.934680451128</v>
      </c>
    </row>
    <row r="262" spans="8:8">
      <c r="A262" t="s">
        <v>651</v>
      </c>
      <c r="B262" t="s">
        <v>8</v>
      </c>
      <c r="C262" t="s">
        <v>1311</v>
      </c>
      <c r="D262" s="9">
        <v>312.812929419113</v>
      </c>
    </row>
    <row r="263" spans="8:8">
      <c r="A263" t="s">
        <v>653</v>
      </c>
      <c r="B263" t="s">
        <v>429</v>
      </c>
      <c r="C263" t="s">
        <v>1312</v>
      </c>
      <c r="D263" s="9">
        <v>42079.2967304457</v>
      </c>
    </row>
    <row r="264" spans="8:8">
      <c r="A264" t="s">
        <v>656</v>
      </c>
      <c r="B264" t="s">
        <v>657</v>
      </c>
      <c r="C264" t="s">
        <v>1313</v>
      </c>
      <c r="D264" s="9">
        <v>662.889215383029</v>
      </c>
    </row>
    <row r="265" spans="8:8">
      <c r="A265" t="s">
        <v>668</v>
      </c>
      <c r="B265" t="s">
        <v>8</v>
      </c>
      <c r="C265" t="s">
        <v>1314</v>
      </c>
      <c r="D265" s="9">
        <v>782.318092682423</v>
      </c>
    </row>
    <row r="266" spans="8:8">
      <c r="A266" t="s">
        <v>671</v>
      </c>
      <c r="B266" t="s">
        <v>8</v>
      </c>
      <c r="C266" t="s">
        <v>1315</v>
      </c>
      <c r="D266" s="9">
        <v>44.4242051282051</v>
      </c>
    </row>
    <row r="267" spans="8:8">
      <c r="B267" t="s">
        <v>102</v>
      </c>
      <c r="C267" t="s">
        <v>1316</v>
      </c>
      <c r="D267" s="9">
        <v>1116.43073190874</v>
      </c>
    </row>
    <row r="268" spans="8:8">
      <c r="B268" t="s">
        <v>387</v>
      </c>
      <c r="C268" t="s">
        <v>1317</v>
      </c>
      <c r="D268" s="9">
        <v>23805.155005659</v>
      </c>
    </row>
    <row r="269" spans="8:8">
      <c r="B269" t="s">
        <v>676</v>
      </c>
      <c r="C269" t="s">
        <v>1318</v>
      </c>
      <c r="D269" s="9">
        <v>11929.5462090164</v>
      </c>
    </row>
    <row r="270" spans="8:8">
      <c r="A270" t="s">
        <v>1319</v>
      </c>
      <c r="B270" t="s">
        <v>8</v>
      </c>
      <c r="C270" t="s">
        <v>1320</v>
      </c>
      <c r="D270" s="9">
        <v>40.4961828123388</v>
      </c>
    </row>
    <row r="271" spans="8:8">
      <c r="A271" t="s">
        <v>681</v>
      </c>
      <c r="B271" t="s">
        <v>8</v>
      </c>
      <c r="C271" t="s">
        <v>1321</v>
      </c>
      <c r="D271" s="9">
        <v>41.2206882549995</v>
      </c>
    </row>
    <row r="272" spans="8:8">
      <c r="A272" t="s">
        <v>682</v>
      </c>
      <c r="B272" t="s">
        <v>8</v>
      </c>
      <c r="C272" t="s">
        <v>1322</v>
      </c>
      <c r="D272" s="9">
        <v>1176.26237727178</v>
      </c>
    </row>
    <row r="273" spans="8:8">
      <c r="A273" t="s">
        <v>684</v>
      </c>
      <c r="B273" t="s">
        <v>155</v>
      </c>
      <c r="C273" t="s">
        <v>1323</v>
      </c>
      <c r="D273" s="9">
        <v>8873.08632056036</v>
      </c>
    </row>
    <row r="274" spans="8:8">
      <c r="A274" t="s">
        <v>687</v>
      </c>
      <c r="B274" t="s">
        <v>8</v>
      </c>
      <c r="C274" t="s">
        <v>1324</v>
      </c>
      <c r="D274" s="9">
        <v>199.506020344613</v>
      </c>
    </row>
    <row r="275" spans="8:8">
      <c r="A275" t="s">
        <v>689</v>
      </c>
      <c r="B275" t="s">
        <v>181</v>
      </c>
      <c r="C275" t="s">
        <v>1325</v>
      </c>
      <c r="D275" s="9">
        <v>721.446868323401</v>
      </c>
    </row>
    <row r="276" spans="8:8">
      <c r="A276" t="s">
        <v>696</v>
      </c>
      <c r="B276" t="s">
        <v>141</v>
      </c>
      <c r="C276" t="s">
        <v>1326</v>
      </c>
      <c r="D276" s="9">
        <v>1672.09706257982</v>
      </c>
    </row>
    <row r="277" spans="8:8">
      <c r="A277" t="s">
        <v>700</v>
      </c>
      <c r="B277" t="s">
        <v>8</v>
      </c>
      <c r="C277" t="s">
        <v>1327</v>
      </c>
      <c r="D277" s="9">
        <v>57.420723300456</v>
      </c>
    </row>
    <row r="278" spans="8:8">
      <c r="A278" t="s">
        <v>701</v>
      </c>
      <c r="B278" t="s">
        <v>181</v>
      </c>
      <c r="C278" t="s">
        <v>1328</v>
      </c>
      <c r="D278" s="9">
        <v>59103.1686366296</v>
      </c>
    </row>
    <row r="279" spans="8:8">
      <c r="B279" t="s">
        <v>1095</v>
      </c>
      <c r="C279" t="s">
        <v>1329</v>
      </c>
      <c r="D279" s="9">
        <v>2088.2557798579</v>
      </c>
    </row>
    <row r="280" spans="8:8">
      <c r="B280" t="s">
        <v>719</v>
      </c>
      <c r="C280" t="s">
        <v>1330</v>
      </c>
      <c r="D280" s="9">
        <v>31754.4322606054</v>
      </c>
    </row>
    <row r="281" spans="8:8">
      <c r="B281" t="s">
        <v>1331</v>
      </c>
      <c r="C281" t="s">
        <v>1332</v>
      </c>
      <c r="D281" s="9">
        <v>1449.63580800718</v>
      </c>
    </row>
    <row r="282" spans="8:8">
      <c r="A282" t="s">
        <v>731</v>
      </c>
      <c r="B282" t="s">
        <v>141</v>
      </c>
      <c r="C282" t="s">
        <v>1333</v>
      </c>
      <c r="D282" s="9">
        <v>14712.9354190889</v>
      </c>
    </row>
    <row r="283" spans="8:8">
      <c r="A283" t="s">
        <v>734</v>
      </c>
      <c r="B283" t="s">
        <v>8</v>
      </c>
      <c r="C283" t="s">
        <v>1334</v>
      </c>
      <c r="D283" s="9">
        <v>74.1326340808102</v>
      </c>
    </row>
    <row r="284" spans="8:8">
      <c r="A284" t="s">
        <v>735</v>
      </c>
      <c r="B284" t="s">
        <v>8</v>
      </c>
      <c r="C284" t="s">
        <v>1335</v>
      </c>
      <c r="D284" s="9">
        <v>483.461498056519</v>
      </c>
    </row>
    <row r="285" spans="8:8">
      <c r="A285" t="s">
        <v>736</v>
      </c>
      <c r="B285" t="s">
        <v>401</v>
      </c>
      <c r="C285" t="s">
        <v>1336</v>
      </c>
      <c r="D285" s="9">
        <v>14.8741758241758</v>
      </c>
    </row>
    <row r="286" spans="8:8">
      <c r="A286" t="s">
        <v>738</v>
      </c>
      <c r="B286" t="s">
        <v>8</v>
      </c>
      <c r="C286" t="s">
        <v>1337</v>
      </c>
      <c r="D286" s="9">
        <v>428.391597938144</v>
      </c>
    </row>
    <row r="287" spans="8:8">
      <c r="A287" t="s">
        <v>739</v>
      </c>
      <c r="B287" t="s">
        <v>8</v>
      </c>
      <c r="C287" t="s">
        <v>1338</v>
      </c>
      <c r="D287" s="9">
        <v>457.989367274251</v>
      </c>
    </row>
    <row r="288" spans="8:8">
      <c r="A288" t="s">
        <v>740</v>
      </c>
      <c r="B288" t="s">
        <v>8</v>
      </c>
      <c r="C288" t="s">
        <v>1339</v>
      </c>
      <c r="D288" s="9">
        <v>57.2083685545224</v>
      </c>
    </row>
    <row r="289" spans="8:8">
      <c r="A289" t="s">
        <v>741</v>
      </c>
      <c r="B289" t="s">
        <v>8</v>
      </c>
      <c r="C289" t="s">
        <v>1340</v>
      </c>
      <c r="D289" s="9">
        <v>574.025759109312</v>
      </c>
    </row>
    <row r="290" spans="8:8">
      <c r="A290" t="s">
        <v>742</v>
      </c>
      <c r="B290" t="s">
        <v>8</v>
      </c>
      <c r="C290" t="s">
        <v>1341</v>
      </c>
      <c r="D290" s="9">
        <v>91.1085658451851</v>
      </c>
    </row>
    <row r="291" spans="8:8">
      <c r="A291" t="s">
        <v>743</v>
      </c>
      <c r="B291" t="s">
        <v>66</v>
      </c>
      <c r="C291" t="s">
        <v>1342</v>
      </c>
      <c r="D291" s="9">
        <v>26580.1552888612</v>
      </c>
    </row>
    <row r="292" spans="8:8">
      <c r="B292" t="s">
        <v>8</v>
      </c>
      <c r="C292" t="s">
        <v>1343</v>
      </c>
      <c r="D292" s="9">
        <v>681.119589977221</v>
      </c>
    </row>
    <row r="293" spans="8:8">
      <c r="A293" t="s">
        <v>746</v>
      </c>
      <c r="B293" t="s">
        <v>66</v>
      </c>
      <c r="C293" t="s">
        <v>1344</v>
      </c>
      <c r="D293" s="9">
        <v>4782.63068731849</v>
      </c>
    </row>
    <row r="294" spans="8:8">
      <c r="A294" t="s">
        <v>756</v>
      </c>
      <c r="B294" t="s">
        <v>8</v>
      </c>
      <c r="C294" t="s">
        <v>1345</v>
      </c>
      <c r="D294" s="9">
        <v>43.7722199040267</v>
      </c>
    </row>
    <row r="295" spans="8:8">
      <c r="A295" t="s">
        <v>757</v>
      </c>
      <c r="B295" t="s">
        <v>8</v>
      </c>
      <c r="C295" t="s">
        <v>1346</v>
      </c>
      <c r="D295" s="9">
        <v>85.1904147750722</v>
      </c>
    </row>
    <row r="296" spans="8:8">
      <c r="A296" t="s">
        <v>758</v>
      </c>
      <c r="B296" t="s">
        <v>8</v>
      </c>
      <c r="C296" t="s">
        <v>1347</v>
      </c>
      <c r="D296" s="9">
        <v>119.647754137116</v>
      </c>
    </row>
    <row r="297" spans="8:8">
      <c r="A297" t="s">
        <v>759</v>
      </c>
      <c r="B297" t="s">
        <v>8</v>
      </c>
      <c r="C297" t="s">
        <v>1348</v>
      </c>
      <c r="D297" s="9">
        <v>86.0580693016849</v>
      </c>
    </row>
    <row r="298" spans="8:8">
      <c r="A298" t="s">
        <v>760</v>
      </c>
      <c r="B298" t="s">
        <v>8</v>
      </c>
      <c r="C298" t="s">
        <v>1349</v>
      </c>
      <c r="D298" s="9">
        <v>574.587470449173</v>
      </c>
    </row>
    <row r="299" spans="8:8">
      <c r="A299" t="s">
        <v>761</v>
      </c>
      <c r="B299" t="s">
        <v>8</v>
      </c>
      <c r="C299" t="s">
        <v>1350</v>
      </c>
      <c r="D299" s="9">
        <v>129.671524663677</v>
      </c>
    </row>
    <row r="300" spans="8:8">
      <c r="A300" t="s">
        <v>762</v>
      </c>
      <c r="B300" t="s">
        <v>8</v>
      </c>
      <c r="C300" t="s">
        <v>1351</v>
      </c>
      <c r="D300" s="9">
        <v>149.407789232532</v>
      </c>
    </row>
    <row r="301" spans="8:8">
      <c r="A301" t="s">
        <v>763</v>
      </c>
      <c r="B301" t="s">
        <v>8</v>
      </c>
      <c r="C301" t="s">
        <v>1352</v>
      </c>
      <c r="D301" s="9">
        <v>142.302721088435</v>
      </c>
    </row>
    <row r="302" spans="8:8">
      <c r="A302" t="s">
        <v>764</v>
      </c>
      <c r="B302" t="s">
        <v>8</v>
      </c>
      <c r="C302" t="s">
        <v>1353</v>
      </c>
      <c r="D302" s="9">
        <v>2317.76111111111</v>
      </c>
    </row>
    <row r="303" spans="8:8">
      <c r="A303" t="s">
        <v>765</v>
      </c>
      <c r="B303" t="s">
        <v>8</v>
      </c>
      <c r="C303" t="s">
        <v>1354</v>
      </c>
      <c r="D303" s="9">
        <v>27.6545101644703</v>
      </c>
    </row>
    <row r="304" spans="8:8">
      <c r="A304" t="s">
        <v>766</v>
      </c>
      <c r="B304" t="s">
        <v>401</v>
      </c>
      <c r="C304" t="s">
        <v>1355</v>
      </c>
      <c r="D304" s="9">
        <v>48.5348027842227</v>
      </c>
    </row>
    <row r="305" spans="8:8">
      <c r="A305" t="s">
        <v>767</v>
      </c>
      <c r="B305" t="s">
        <v>768</v>
      </c>
      <c r="C305" t="s">
        <v>1356</v>
      </c>
      <c r="D305" s="9">
        <v>9761.6977875653</v>
      </c>
    </row>
    <row r="306" spans="8:8">
      <c r="A306" t="s">
        <v>773</v>
      </c>
      <c r="B306" t="s">
        <v>8</v>
      </c>
      <c r="C306" t="s">
        <v>1357</v>
      </c>
      <c r="D306" s="9">
        <v>41.8623711340206</v>
      </c>
    </row>
    <row r="307" spans="8:8">
      <c r="A307" t="s">
        <v>774</v>
      </c>
      <c r="B307" t="s">
        <v>8</v>
      </c>
      <c r="C307" t="s">
        <v>1358</v>
      </c>
      <c r="D307" s="9">
        <v>187.487802356833</v>
      </c>
    </row>
    <row r="308" spans="8:8">
      <c r="A308" t="s">
        <v>775</v>
      </c>
      <c r="B308" t="s">
        <v>8</v>
      </c>
      <c r="C308" t="s">
        <v>1359</v>
      </c>
      <c r="D308" s="9">
        <v>270.431204943357</v>
      </c>
    </row>
    <row r="309" spans="8:8">
      <c r="A309" t="s">
        <v>776</v>
      </c>
      <c r="B309" t="s">
        <v>8</v>
      </c>
      <c r="C309" t="s">
        <v>1360</v>
      </c>
      <c r="D309" s="9">
        <v>219.817218756722</v>
      </c>
    </row>
    <row r="310" spans="8:8">
      <c r="A310" t="s">
        <v>777</v>
      </c>
      <c r="B310" t="s">
        <v>141</v>
      </c>
      <c r="C310" t="s">
        <v>1361</v>
      </c>
      <c r="D310" s="9">
        <v>17364.0049105758</v>
      </c>
    </row>
    <row r="311" spans="8:8">
      <c r="C311" t="s">
        <v>1362</v>
      </c>
      <c r="D311" s="9">
        <v>2212.30492091388</v>
      </c>
    </row>
    <row r="312" spans="8:8">
      <c r="B312" t="s">
        <v>8</v>
      </c>
      <c r="C312" t="s">
        <v>1363</v>
      </c>
      <c r="D312" s="9">
        <v>508.57129658146</v>
      </c>
    </row>
    <row r="313" spans="8:8">
      <c r="B313" t="s">
        <v>387</v>
      </c>
      <c r="C313" t="s">
        <v>1364</v>
      </c>
      <c r="D313" s="9">
        <v>4063.02195649933</v>
      </c>
    </row>
    <row r="314" spans="8:8">
      <c r="A314" t="s">
        <v>784</v>
      </c>
      <c r="B314" t="s">
        <v>181</v>
      </c>
      <c r="C314" t="s">
        <v>1365</v>
      </c>
      <c r="D314" s="9">
        <v>3207.4152607362</v>
      </c>
    </row>
    <row r="315" spans="8:8">
      <c r="A315" t="s">
        <v>791</v>
      </c>
      <c r="B315" t="s">
        <v>193</v>
      </c>
      <c r="C315" t="s">
        <v>1366</v>
      </c>
      <c r="D315" s="9">
        <v>126880.0850625</v>
      </c>
    </row>
    <row r="316" spans="8:8">
      <c r="A316" t="s">
        <v>1367</v>
      </c>
      <c r="B316" t="s">
        <v>160</v>
      </c>
      <c r="C316" t="s">
        <v>1368</v>
      </c>
      <c r="D316" s="9">
        <v>14736.7355605889</v>
      </c>
    </row>
    <row r="317" spans="8:8">
      <c r="A317" t="s">
        <v>792</v>
      </c>
      <c r="B317" t="s">
        <v>322</v>
      </c>
      <c r="C317" t="s">
        <v>1369</v>
      </c>
      <c r="D317" s="9">
        <v>2359.05615219392</v>
      </c>
    </row>
    <row r="318" spans="8:8">
      <c r="B318" t="s">
        <v>798</v>
      </c>
      <c r="C318" t="s">
        <v>1370</v>
      </c>
      <c r="D318" s="9">
        <v>1633.90361323155</v>
      </c>
    </row>
    <row r="319" spans="8:8">
      <c r="B319" t="s">
        <v>429</v>
      </c>
      <c r="C319" t="s">
        <v>1371</v>
      </c>
      <c r="D319" s="9">
        <v>4583.17940216282</v>
      </c>
    </row>
    <row r="320" spans="8:8">
      <c r="B320" t="s">
        <v>802</v>
      </c>
      <c r="C320" t="s">
        <v>1372</v>
      </c>
      <c r="D320" s="9">
        <v>1935.21141756236</v>
      </c>
    </row>
    <row r="321" spans="8:8">
      <c r="B321" t="s">
        <v>813</v>
      </c>
      <c r="C321" t="s">
        <v>1373</v>
      </c>
      <c r="D321" s="9">
        <v>700.253277531262</v>
      </c>
    </row>
    <row r="322" spans="8:8">
      <c r="A322" t="s">
        <v>820</v>
      </c>
      <c r="B322" t="s">
        <v>429</v>
      </c>
      <c r="C322" t="s">
        <v>1374</v>
      </c>
      <c r="D322" s="9">
        <v>4393.13719791985</v>
      </c>
    </row>
    <row r="323" spans="8:8">
      <c r="A323" t="s">
        <v>823</v>
      </c>
      <c r="B323" t="s">
        <v>824</v>
      </c>
      <c r="C323" t="s">
        <v>1375</v>
      </c>
      <c r="D323" s="9">
        <v>12.9892109015135</v>
      </c>
    </row>
    <row r="324" spans="8:8">
      <c r="A324" t="s">
        <v>825</v>
      </c>
      <c r="B324" t="s">
        <v>8</v>
      </c>
      <c r="C324" t="s">
        <v>1376</v>
      </c>
      <c r="D324" s="9">
        <v>3015.85216562533</v>
      </c>
    </row>
    <row r="325" spans="8:8">
      <c r="A325" t="s">
        <v>826</v>
      </c>
      <c r="B325" t="s">
        <v>8</v>
      </c>
      <c r="C325" t="s">
        <v>1377</v>
      </c>
      <c r="D325" s="9">
        <v>147.259633960346</v>
      </c>
    </row>
    <row r="326" spans="8:8">
      <c r="A326" t="s">
        <v>827</v>
      </c>
      <c r="B326" t="s">
        <v>8</v>
      </c>
      <c r="C326" t="s">
        <v>1378</v>
      </c>
      <c r="D326" s="9">
        <v>203.882008368201</v>
      </c>
    </row>
    <row r="327" spans="8:8">
      <c r="A327" t="s">
        <v>828</v>
      </c>
      <c r="B327" t="s">
        <v>8</v>
      </c>
      <c r="C327" t="s">
        <v>1379</v>
      </c>
      <c r="D327" s="9">
        <v>899.093834196891</v>
      </c>
    </row>
    <row r="328" spans="8:8">
      <c r="B328" t="s">
        <v>102</v>
      </c>
      <c r="C328" t="s">
        <v>1380</v>
      </c>
      <c r="D328" s="9">
        <v>37589.9695259594</v>
      </c>
    </row>
    <row r="329" spans="8:8">
      <c r="B329" t="s">
        <v>387</v>
      </c>
      <c r="C329" t="s">
        <v>1381</v>
      </c>
      <c r="D329" s="9">
        <v>11950.0333333333</v>
      </c>
    </row>
    <row r="330" spans="8:8">
      <c r="A330" t="s">
        <v>833</v>
      </c>
      <c r="B330" t="s">
        <v>834</v>
      </c>
      <c r="C330" t="s">
        <v>1382</v>
      </c>
      <c r="D330" s="9">
        <v>245.826859045505</v>
      </c>
    </row>
    <row r="331" spans="8:8">
      <c r="B331" t="s">
        <v>278</v>
      </c>
      <c r="C331" t="s">
        <v>1383</v>
      </c>
      <c r="D331" s="9">
        <v>152181.163084307</v>
      </c>
    </row>
    <row r="332" spans="8:8">
      <c r="C332" t="s">
        <v>1384</v>
      </c>
      <c r="D332" s="9">
        <v>32511.1863522538</v>
      </c>
    </row>
    <row r="333" spans="8:8">
      <c r="B333" t="s">
        <v>859</v>
      </c>
      <c r="C333" t="s">
        <v>1385</v>
      </c>
      <c r="D333" s="9">
        <v>2361.43646183634</v>
      </c>
    </row>
    <row r="334" spans="8:8">
      <c r="B334" t="s">
        <v>855</v>
      </c>
      <c r="C334" t="s">
        <v>1386</v>
      </c>
      <c r="D334" s="9">
        <v>4365.93734842361</v>
      </c>
    </row>
    <row r="335" spans="8:8">
      <c r="A335" t="s">
        <v>870</v>
      </c>
      <c r="B335" t="s">
        <v>871</v>
      </c>
      <c r="C335" t="s">
        <v>1387</v>
      </c>
      <c r="D335" s="9">
        <v>2694.63271927988</v>
      </c>
    </row>
    <row r="336" spans="8:8">
      <c r="B336" t="s">
        <v>880</v>
      </c>
      <c r="C336" t="s">
        <v>1388</v>
      </c>
      <c r="D336" s="9">
        <v>5519.06938498486</v>
      </c>
    </row>
    <row r="337" spans="8:8">
      <c r="B337" t="s">
        <v>881</v>
      </c>
      <c r="C337" t="s">
        <v>1389</v>
      </c>
      <c r="D337" s="9">
        <v>22516.9479691517</v>
      </c>
    </row>
    <row r="338" spans="8:8">
      <c r="B338" t="s">
        <v>429</v>
      </c>
      <c r="C338" t="s">
        <v>1390</v>
      </c>
      <c r="D338" s="9">
        <v>13037.5010334849</v>
      </c>
    </row>
    <row r="339" spans="8:8">
      <c r="C339" t="s">
        <v>1391</v>
      </c>
      <c r="D339" s="9">
        <v>32237.1783446122</v>
      </c>
    </row>
    <row r="340" spans="8:8">
      <c r="B340" t="s">
        <v>884</v>
      </c>
      <c r="C340" t="s">
        <v>1392</v>
      </c>
      <c r="D340" s="9">
        <v>14312.32</v>
      </c>
    </row>
    <row r="341" spans="8:8">
      <c r="B341" t="s">
        <v>202</v>
      </c>
      <c r="C341" t="s">
        <v>1393</v>
      </c>
      <c r="D341" s="9">
        <v>7601.69403824522</v>
      </c>
    </row>
    <row r="342" spans="8:8">
      <c r="B342" t="s">
        <v>813</v>
      </c>
      <c r="C342" t="s">
        <v>1394</v>
      </c>
      <c r="D342" s="9">
        <v>7986.90694201257</v>
      </c>
    </row>
    <row r="343" spans="8:8">
      <c r="A343" t="s">
        <v>909</v>
      </c>
      <c r="B343" t="s">
        <v>181</v>
      </c>
      <c r="C343" t="s">
        <v>1395</v>
      </c>
      <c r="D343" s="9">
        <v>6499.60936982673</v>
      </c>
    </row>
    <row r="344" spans="8:8">
      <c r="B344" t="s">
        <v>719</v>
      </c>
      <c r="C344" t="s">
        <v>1396</v>
      </c>
      <c r="D344" s="9">
        <v>12724.8679071281</v>
      </c>
    </row>
    <row r="345" spans="8:8">
      <c r="A345" t="s">
        <v>918</v>
      </c>
      <c r="B345" t="s">
        <v>8</v>
      </c>
      <c r="C345" t="s">
        <v>1397</v>
      </c>
      <c r="D345" s="9">
        <v>147.263521288838</v>
      </c>
    </row>
    <row r="346" spans="8:8">
      <c r="A346" t="s">
        <v>919</v>
      </c>
      <c r="B346" t="s">
        <v>401</v>
      </c>
      <c r="C346" t="s">
        <v>1398</v>
      </c>
      <c r="D346" s="9">
        <v>130.385029465095</v>
      </c>
    </row>
    <row r="347" spans="8:8">
      <c r="A347" t="s">
        <v>920</v>
      </c>
      <c r="B347" t="s">
        <v>8</v>
      </c>
      <c r="C347" t="s">
        <v>1399</v>
      </c>
      <c r="D347" s="9">
        <v>164.71554609066</v>
      </c>
    </row>
    <row r="348" spans="8:8">
      <c r="A348" t="s">
        <v>1400</v>
      </c>
      <c r="B348" t="s">
        <v>8</v>
      </c>
      <c r="C348" t="s">
        <v>1401</v>
      </c>
      <c r="D348" s="9">
        <v>84.1062551781276</v>
      </c>
    </row>
    <row r="349" spans="8:8">
      <c r="A349" t="s">
        <v>922</v>
      </c>
      <c r="B349" t="s">
        <v>8</v>
      </c>
      <c r="C349" t="s">
        <v>1402</v>
      </c>
      <c r="D349" s="9">
        <v>145.122886597938</v>
      </c>
    </row>
    <row r="350" spans="8:8">
      <c r="A350" t="s">
        <v>923</v>
      </c>
      <c r="B350" t="s">
        <v>8</v>
      </c>
      <c r="C350" t="s">
        <v>1403</v>
      </c>
      <c r="D350" s="9">
        <v>86.8681142368168</v>
      </c>
    </row>
    <row r="351" spans="8:8">
      <c r="A351" t="s">
        <v>924</v>
      </c>
      <c r="B351" t="s">
        <v>8</v>
      </c>
      <c r="C351" t="s">
        <v>1404</v>
      </c>
      <c r="D351" s="9">
        <v>122.270636486346</v>
      </c>
    </row>
    <row r="352" spans="8:8">
      <c r="A352" t="s">
        <v>925</v>
      </c>
      <c r="B352" t="s">
        <v>8</v>
      </c>
      <c r="C352" t="s">
        <v>1405</v>
      </c>
      <c r="D352" s="9">
        <v>1381.71684439383</v>
      </c>
    </row>
    <row r="353" spans="8:8">
      <c r="A353" t="s">
        <v>926</v>
      </c>
      <c r="B353" t="s">
        <v>8</v>
      </c>
      <c r="C353" t="s">
        <v>1406</v>
      </c>
      <c r="D353" s="9">
        <v>110.876811594203</v>
      </c>
    </row>
    <row r="354" spans="8:8">
      <c r="A354" t="s">
        <v>927</v>
      </c>
      <c r="B354" t="s">
        <v>1227</v>
      </c>
      <c r="C354" t="s">
        <v>1407</v>
      </c>
      <c r="D354" s="9">
        <v>7199.20681671333</v>
      </c>
    </row>
    <row r="355" spans="8:8">
      <c r="A355" t="s">
        <v>934</v>
      </c>
      <c r="B355" t="s">
        <v>8</v>
      </c>
      <c r="C355" t="s">
        <v>1408</v>
      </c>
      <c r="D355" s="9">
        <v>388.145159602302</v>
      </c>
    </row>
    <row r="356" spans="8:8">
      <c r="A356" t="s">
        <v>935</v>
      </c>
      <c r="B356" t="s">
        <v>8</v>
      </c>
      <c r="C356" t="s">
        <v>1409</v>
      </c>
      <c r="D356" s="9">
        <v>481.471764830061</v>
      </c>
    </row>
    <row r="357" spans="8:8">
      <c r="A357" t="s">
        <v>936</v>
      </c>
      <c r="B357" t="s">
        <v>8</v>
      </c>
      <c r="C357" t="s">
        <v>1410</v>
      </c>
      <c r="D357" s="9">
        <v>1264.94357087097</v>
      </c>
    </row>
    <row r="358" spans="8:8">
      <c r="A358" t="s">
        <v>937</v>
      </c>
      <c r="B358" t="s">
        <v>8</v>
      </c>
      <c r="C358" t="s">
        <v>1411</v>
      </c>
      <c r="D358" s="9">
        <v>125.831819142193</v>
      </c>
    </row>
    <row r="359" spans="8:8">
      <c r="A359" t="s">
        <v>938</v>
      </c>
      <c r="B359" t="s">
        <v>8</v>
      </c>
      <c r="C359" t="s">
        <v>1412</v>
      </c>
      <c r="D359" s="9">
        <v>325.581302116741</v>
      </c>
    </row>
    <row r="360" spans="8:8">
      <c r="A360" t="s">
        <v>939</v>
      </c>
      <c r="B360" t="s">
        <v>8</v>
      </c>
      <c r="C360" t="s">
        <v>1413</v>
      </c>
      <c r="D360" s="9">
        <v>121.490760295671</v>
      </c>
    </row>
    <row r="361" spans="8:8">
      <c r="A361" t="s">
        <v>940</v>
      </c>
      <c r="B361" t="s">
        <v>8</v>
      </c>
      <c r="C361" t="s">
        <v>1414</v>
      </c>
      <c r="D361" s="9">
        <v>46.1227850976829</v>
      </c>
    </row>
    <row r="362" spans="8:8">
      <c r="A362" t="s">
        <v>941</v>
      </c>
      <c r="B362" t="s">
        <v>265</v>
      </c>
      <c r="C362" t="s">
        <v>1415</v>
      </c>
      <c r="D362" s="9">
        <v>353.586112545173</v>
      </c>
    </row>
    <row r="363" spans="8:8">
      <c r="C363" t="s">
        <v>1416</v>
      </c>
      <c r="D363" s="9">
        <v>33.5417656169334</v>
      </c>
    </row>
    <row r="364" spans="8:8">
      <c r="B364" t="s">
        <v>947</v>
      </c>
      <c r="C364" t="s">
        <v>1417</v>
      </c>
      <c r="D364" s="9">
        <v>603.039125491007</v>
      </c>
    </row>
    <row r="365" spans="8:8">
      <c r="B365" t="s">
        <v>950</v>
      </c>
      <c r="C365" t="s">
        <v>1418</v>
      </c>
      <c r="D365" s="9">
        <v>84.9040937603169</v>
      </c>
    </row>
    <row r="366" spans="8:8">
      <c r="B366" t="s">
        <v>295</v>
      </c>
      <c r="C366" t="s">
        <v>1419</v>
      </c>
      <c r="D366" s="9">
        <v>1809.86571871768</v>
      </c>
    </row>
    <row r="367" spans="8:8">
      <c r="B367" t="s">
        <v>302</v>
      </c>
      <c r="C367" t="s">
        <v>1420</v>
      </c>
      <c r="D367" s="9">
        <v>1323.47111111111</v>
      </c>
    </row>
    <row r="368" spans="8:8">
      <c r="C368" t="s">
        <v>1421</v>
      </c>
      <c r="D368" s="9">
        <v>264.414418604651</v>
      </c>
    </row>
    <row r="369" spans="8:8">
      <c r="B369" t="s">
        <v>317</v>
      </c>
      <c r="C369" t="s">
        <v>1422</v>
      </c>
      <c r="D369" s="9">
        <v>527.866297713872</v>
      </c>
    </row>
    <row r="370" spans="8:8">
      <c r="C370" t="s">
        <v>1423</v>
      </c>
      <c r="D370" s="9">
        <v>119.014947760422</v>
      </c>
    </row>
    <row r="371" spans="8:8">
      <c r="A371" t="s">
        <v>957</v>
      </c>
      <c r="B371" t="s">
        <v>8</v>
      </c>
      <c r="C371" t="s">
        <v>1424</v>
      </c>
      <c r="D371" s="9">
        <v>93.0520888418826</v>
      </c>
    </row>
    <row r="372" spans="8:8">
      <c r="A372" t="s">
        <v>959</v>
      </c>
      <c r="B372" t="s">
        <v>8</v>
      </c>
      <c r="C372" t="s">
        <v>1425</v>
      </c>
      <c r="D372" s="9">
        <v>244.853473227207</v>
      </c>
    </row>
    <row r="373" spans="8:8">
      <c r="B373" t="s">
        <v>155</v>
      </c>
      <c r="C373" t="s">
        <v>1426</v>
      </c>
      <c r="D373" s="9">
        <v>37958.25</v>
      </c>
    </row>
    <row r="374" spans="8:8">
      <c r="A374" t="s">
        <v>962</v>
      </c>
      <c r="B374" t="s">
        <v>8</v>
      </c>
      <c r="C374" t="s">
        <v>1427</v>
      </c>
      <c r="D374" s="9">
        <v>252.746915638546</v>
      </c>
    </row>
    <row r="375" spans="8:8">
      <c r="A375" t="s">
        <v>963</v>
      </c>
      <c r="B375" t="s">
        <v>8</v>
      </c>
      <c r="C375" t="s">
        <v>1428</v>
      </c>
      <c r="D375" s="9">
        <v>41.8623711340206</v>
      </c>
    </row>
    <row r="376" spans="8:8">
      <c r="A376" t="s">
        <v>967</v>
      </c>
      <c r="B376" t="s">
        <v>429</v>
      </c>
      <c r="C376" t="s">
        <v>1429</v>
      </c>
      <c r="D376" s="9">
        <v>23275.9341968373</v>
      </c>
    </row>
    <row r="377" spans="8:8">
      <c r="A377" t="s">
        <v>970</v>
      </c>
      <c r="B377" t="s">
        <v>8</v>
      </c>
      <c r="C377" t="s">
        <v>1430</v>
      </c>
      <c r="D377" s="9">
        <v>305.195708645054</v>
      </c>
    </row>
    <row r="378" spans="8:8">
      <c r="A378" t="s">
        <v>971</v>
      </c>
      <c r="B378" t="s">
        <v>8</v>
      </c>
      <c r="C378" t="s">
        <v>1431</v>
      </c>
      <c r="D378" s="9">
        <v>134.951536643026</v>
      </c>
    </row>
    <row r="379" spans="8:8">
      <c r="A379" t="s">
        <v>972</v>
      </c>
      <c r="B379" t="s">
        <v>480</v>
      </c>
      <c r="C379" t="s">
        <v>1432</v>
      </c>
      <c r="D379" s="9">
        <v>25422.6588795039</v>
      </c>
    </row>
    <row r="380" spans="8:8">
      <c r="A380" t="s">
        <v>977</v>
      </c>
      <c r="B380" t="s">
        <v>8</v>
      </c>
      <c r="C380" t="s">
        <v>1433</v>
      </c>
      <c r="D380" s="9">
        <v>50.4480795113366</v>
      </c>
    </row>
    <row r="381" spans="8:8">
      <c r="A381" t="s">
        <v>978</v>
      </c>
      <c r="B381" t="s">
        <v>8</v>
      </c>
      <c r="C381" t="s">
        <v>1434</v>
      </c>
      <c r="D381" s="9">
        <v>97.4578276074882</v>
      </c>
    </row>
    <row r="382" spans="8:8">
      <c r="A382" t="s">
        <v>979</v>
      </c>
      <c r="B382" t="s">
        <v>8</v>
      </c>
      <c r="C382" t="s">
        <v>1435</v>
      </c>
      <c r="D382" s="9">
        <v>663.039581340984</v>
      </c>
    </row>
    <row r="383" spans="8:8">
      <c r="A383" t="s">
        <v>980</v>
      </c>
      <c r="B383" t="s">
        <v>8</v>
      </c>
      <c r="C383" t="s">
        <v>1436</v>
      </c>
      <c r="D383" s="9">
        <v>614.025301204819</v>
      </c>
    </row>
    <row r="384" spans="8:8">
      <c r="A384" t="s">
        <v>981</v>
      </c>
      <c r="B384" t="s">
        <v>1437</v>
      </c>
      <c r="C384" t="s">
        <v>1438</v>
      </c>
      <c r="D384" s="9">
        <v>144094.916449086</v>
      </c>
    </row>
    <row r="385" spans="8:8">
      <c r="B385" t="s">
        <v>834</v>
      </c>
      <c r="C385" t="s">
        <v>1439</v>
      </c>
      <c r="D385" s="9">
        <v>1146.68064237982</v>
      </c>
    </row>
    <row r="386" spans="8:8">
      <c r="B386" t="s">
        <v>1440</v>
      </c>
      <c r="C386" t="s">
        <v>1441</v>
      </c>
      <c r="D386" s="9">
        <v>17430.475110808</v>
      </c>
    </row>
    <row r="387" spans="8:8">
      <c r="B387" t="s">
        <v>855</v>
      </c>
      <c r="C387" t="s">
        <v>1442</v>
      </c>
      <c r="D387" s="9">
        <v>865.956575682382</v>
      </c>
    </row>
    <row r="388" spans="8:8">
      <c r="B388" t="s">
        <v>1005</v>
      </c>
      <c r="C388" t="s">
        <v>1443</v>
      </c>
      <c r="D388" s="9">
        <v>1900.91489019818</v>
      </c>
    </row>
    <row r="389" spans="8:8">
      <c r="A389" t="s">
        <v>1016</v>
      </c>
      <c r="B389" t="s">
        <v>8</v>
      </c>
      <c r="C389" t="s">
        <v>1444</v>
      </c>
      <c r="D389" s="9">
        <v>191.553381893861</v>
      </c>
    </row>
    <row r="390" spans="8:8">
      <c r="A390" t="s">
        <v>1017</v>
      </c>
      <c r="B390" t="s">
        <v>8</v>
      </c>
      <c r="C390" t="s">
        <v>1445</v>
      </c>
      <c r="D390" s="9">
        <v>128.449132653061</v>
      </c>
    </row>
    <row r="391" spans="8:8">
      <c r="A391" t="s">
        <v>1019</v>
      </c>
      <c r="B391" t="s">
        <v>1020</v>
      </c>
      <c r="C391" t="s">
        <v>1446</v>
      </c>
      <c r="D391" s="9">
        <v>17665.5628205128</v>
      </c>
    </row>
    <row r="392" spans="8:8">
      <c r="B392" t="s">
        <v>102</v>
      </c>
      <c r="C392" t="s">
        <v>1447</v>
      </c>
      <c r="D392" s="9">
        <v>10576.0223200729</v>
      </c>
    </row>
    <row r="393" spans="8:8">
      <c r="A393" t="s">
        <v>1024</v>
      </c>
      <c r="B393" t="s">
        <v>8</v>
      </c>
      <c r="C393" t="s">
        <v>1448</v>
      </c>
      <c r="D393" s="9">
        <v>45.4059040590406</v>
      </c>
    </row>
    <row r="394" spans="8:8">
      <c r="A394" t="s">
        <v>1025</v>
      </c>
      <c r="B394" t="s">
        <v>8</v>
      </c>
      <c r="C394" t="s">
        <v>1449</v>
      </c>
      <c r="D394" s="9">
        <v>634.456970819824</v>
      </c>
    </row>
    <row r="395" spans="8:8">
      <c r="A395" t="s">
        <v>1026</v>
      </c>
      <c r="B395" t="s">
        <v>8</v>
      </c>
      <c r="C395" t="s">
        <v>1450</v>
      </c>
      <c r="D395" s="9">
        <v>350.022507422661</v>
      </c>
    </row>
    <row r="396" spans="8:8">
      <c r="A396" t="s">
        <v>1027</v>
      </c>
      <c r="B396" t="s">
        <v>437</v>
      </c>
      <c r="C396" t="s">
        <v>1451</v>
      </c>
      <c r="D396" s="9">
        <v>19926.4203548848</v>
      </c>
    </row>
    <row r="397" spans="8:8">
      <c r="A397" t="s">
        <v>1036</v>
      </c>
      <c r="B397" t="s">
        <v>8</v>
      </c>
      <c r="C397" t="s">
        <v>1452</v>
      </c>
      <c r="D397" s="9">
        <v>45.9869762174405</v>
      </c>
    </row>
    <row r="398" spans="8:8">
      <c r="A398" t="s">
        <v>1037</v>
      </c>
      <c r="B398" t="s">
        <v>8</v>
      </c>
      <c r="C398" t="s">
        <v>1453</v>
      </c>
      <c r="D398" s="9">
        <v>66.0954285714286</v>
      </c>
    </row>
    <row r="399" spans="8:8">
      <c r="A399" t="s">
        <v>1038</v>
      </c>
      <c r="B399" t="s">
        <v>401</v>
      </c>
      <c r="C399" t="s">
        <v>1454</v>
      </c>
      <c r="D399" s="9">
        <v>72.30352141894</v>
      </c>
    </row>
    <row r="400" spans="8:8">
      <c r="A400" t="s">
        <v>1046</v>
      </c>
      <c r="B400" t="s">
        <v>8</v>
      </c>
      <c r="C400" t="s">
        <v>1455</v>
      </c>
      <c r="D400" s="9">
        <v>34.6744031150733</v>
      </c>
    </row>
    <row r="401" spans="8:8">
      <c r="A401" t="s">
        <v>1047</v>
      </c>
      <c r="B401" t="s">
        <v>8</v>
      </c>
      <c r="C401" t="s">
        <v>1456</v>
      </c>
      <c r="D401" s="9">
        <v>92.838066659522</v>
      </c>
    </row>
    <row r="402" spans="8:8">
      <c r="A402" t="s">
        <v>1048</v>
      </c>
      <c r="B402" t="s">
        <v>8</v>
      </c>
      <c r="C402" t="s">
        <v>1457</v>
      </c>
      <c r="D402" s="9">
        <v>34.1518082422203</v>
      </c>
    </row>
    <row r="403" spans="8:8">
      <c r="A403" t="s">
        <v>1458</v>
      </c>
      <c r="D403" s="9">
        <v>4719111.834517</v>
      </c>
    </row>
  </sheetData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J6"/>
  <sheetViews>
    <sheetView tabSelected="1" workbookViewId="0">
      <selection activeCell="D4" sqref="D4"/>
    </sheetView>
  </sheetViews>
  <sheetFormatPr defaultRowHeight="13.5" defaultColWidth="9" outlineLevelRow="5"/>
  <cols>
    <col min="1" max="1" customWidth="1" width="5.3632812" style="10"/>
    <col min="2" max="2" customWidth="1" width="9.089844" style="10"/>
    <col min="3" max="3" customWidth="1" width="6.265625" style="10"/>
    <col min="4" max="4" customWidth="1" width="44.90625" style="11"/>
    <col min="5" max="5" customWidth="1" width="12.0" style="10"/>
    <col min="6" max="6" customWidth="1" width="14.722656" style="10"/>
    <col min="7" max="7" customWidth="1" width="10.449219" style="10"/>
    <col min="8" max="251" customWidth="0" width="9.0" style="10"/>
    <col min="252" max="252" customWidth="1" width="7.0" style="10"/>
    <col min="253" max="253" customWidth="0" width="9.0" style="10"/>
    <col min="254" max="254" customWidth="1" width="11.6328125" style="10"/>
    <col min="255" max="255" customWidth="1" width="30.0" style="10"/>
    <col min="256" max="256" customWidth="1" width="12.6328125" style="10"/>
    <col min="257" max="257" customWidth="1" width="10.722656" style="10"/>
    <col min="258" max="507" customWidth="0" width="9.0" style="10"/>
    <col min="508" max="508" customWidth="1" width="7.0" style="10"/>
    <col min="509" max="509" customWidth="0" width="9.0" style="10"/>
    <col min="510" max="510" customWidth="1" width="11.6328125" style="10"/>
    <col min="511" max="511" customWidth="1" width="30.0" style="10"/>
    <col min="512" max="512" customWidth="1" width="12.6328125" style="10"/>
    <col min="513" max="513" customWidth="1" width="10.722656" style="10"/>
    <col min="514" max="763" customWidth="0" width="9.0" style="10"/>
    <col min="764" max="764" customWidth="1" width="7.0" style="10"/>
    <col min="765" max="765" customWidth="0" width="9.0" style="10"/>
    <col min="766" max="766" customWidth="1" width="11.6328125" style="10"/>
    <col min="767" max="767" customWidth="1" width="30.0" style="10"/>
    <col min="768" max="768" customWidth="1" width="12.6328125" style="10"/>
    <col min="769" max="769" customWidth="1" width="10.722656" style="10"/>
    <col min="770" max="1019" customWidth="0" width="9.0" style="10"/>
    <col min="1020" max="1020" customWidth="1" width="7.0" style="10"/>
    <col min="1021" max="1021" customWidth="0" width="9.0" style="10"/>
    <col min="1022" max="1022" customWidth="1" width="11.6328125" style="10"/>
    <col min="1023" max="1023" customWidth="1" width="30.0" style="10"/>
    <col min="1024" max="1024" customWidth="1" width="12.6328125" style="10"/>
    <col min="1025" max="1025" customWidth="1" width="10.722656" style="10"/>
    <col min="1026" max="1275" customWidth="0" width="9.0" style="10"/>
    <col min="1276" max="1276" customWidth="1" width="7.0" style="10"/>
    <col min="1277" max="1277" customWidth="0" width="9.0" style="10"/>
    <col min="1278" max="1278" customWidth="1" width="11.6328125" style="10"/>
    <col min="1279" max="1279" customWidth="1" width="30.0" style="10"/>
    <col min="1280" max="1280" customWidth="1" width="12.6328125" style="10"/>
    <col min="1281" max="1281" customWidth="1" width="10.722656" style="10"/>
    <col min="1282" max="1531" customWidth="0" width="9.0" style="10"/>
    <col min="1532" max="1532" customWidth="1" width="7.0" style="10"/>
    <col min="1533" max="1533" customWidth="0" width="9.0" style="10"/>
    <col min="1534" max="1534" customWidth="1" width="11.6328125" style="10"/>
    <col min="1535" max="1535" customWidth="1" width="30.0" style="10"/>
    <col min="1536" max="1536" customWidth="1" width="12.6328125" style="10"/>
    <col min="1537" max="1537" customWidth="1" width="10.722656" style="10"/>
    <col min="1538" max="1787" customWidth="0" width="9.0" style="10"/>
    <col min="1788" max="1788" customWidth="1" width="7.0" style="10"/>
    <col min="1789" max="1789" customWidth="0" width="9.0" style="10"/>
    <col min="1790" max="1790" customWidth="1" width="11.6328125" style="10"/>
    <col min="1791" max="1791" customWidth="1" width="30.0" style="10"/>
    <col min="1792" max="1792" customWidth="1" width="12.6328125" style="10"/>
    <col min="1793" max="1793" customWidth="1" width="10.722656" style="10"/>
    <col min="1794" max="2043" customWidth="0" width="9.0" style="10"/>
    <col min="2044" max="2044" customWidth="1" width="7.0" style="10"/>
    <col min="2045" max="2045" customWidth="0" width="9.0" style="10"/>
    <col min="2046" max="2046" customWidth="1" width="11.6328125" style="10"/>
    <col min="2047" max="2047" customWidth="1" width="30.0" style="10"/>
    <col min="2048" max="2048" customWidth="1" width="12.6328125" style="10"/>
    <col min="2049" max="2049" customWidth="1" width="10.722656" style="10"/>
    <col min="2050" max="2299" customWidth="0" width="9.0" style="10"/>
    <col min="2300" max="2300" customWidth="1" width="7.0" style="10"/>
    <col min="2301" max="2301" customWidth="0" width="9.0" style="10"/>
    <col min="2302" max="2302" customWidth="1" width="11.6328125" style="10"/>
    <col min="2303" max="2303" customWidth="1" width="30.0" style="10"/>
    <col min="2304" max="2304" customWidth="1" width="12.6328125" style="10"/>
    <col min="2305" max="2305" customWidth="1" width="10.722656" style="10"/>
    <col min="2306" max="2555" customWidth="0" width="9.0" style="10"/>
    <col min="2556" max="2556" customWidth="1" width="7.0" style="10"/>
    <col min="2557" max="2557" customWidth="0" width="9.0" style="10"/>
    <col min="2558" max="2558" customWidth="1" width="11.6328125" style="10"/>
    <col min="2559" max="2559" customWidth="1" width="30.0" style="10"/>
    <col min="2560" max="2560" customWidth="1" width="12.6328125" style="10"/>
    <col min="2561" max="2561" customWidth="1" width="10.722656" style="10"/>
    <col min="2562" max="2811" customWidth="0" width="9.0" style="10"/>
    <col min="2812" max="2812" customWidth="1" width="7.0" style="10"/>
    <col min="2813" max="2813" customWidth="0" width="9.0" style="10"/>
    <col min="2814" max="2814" customWidth="1" width="11.6328125" style="10"/>
    <col min="2815" max="2815" customWidth="1" width="30.0" style="10"/>
    <col min="2816" max="2816" customWidth="1" width="12.6328125" style="10"/>
    <col min="2817" max="2817" customWidth="1" width="10.722656" style="10"/>
    <col min="2818" max="3067" customWidth="0" width="9.0" style="10"/>
    <col min="3068" max="3068" customWidth="1" width="7.0" style="10"/>
    <col min="3069" max="3069" customWidth="0" width="9.0" style="10"/>
    <col min="3070" max="3070" customWidth="1" width="11.6328125" style="10"/>
    <col min="3071" max="3071" customWidth="1" width="30.0" style="10"/>
    <col min="3072" max="3072" customWidth="1" width="12.6328125" style="10"/>
    <col min="3073" max="3073" customWidth="1" width="10.722656" style="10"/>
    <col min="3074" max="3323" customWidth="0" width="9.0" style="10"/>
    <col min="3324" max="3324" customWidth="1" width="7.0" style="10"/>
    <col min="3325" max="3325" customWidth="0" width="9.0" style="10"/>
    <col min="3326" max="3326" customWidth="1" width="11.6328125" style="10"/>
    <col min="3327" max="3327" customWidth="1" width="30.0" style="10"/>
    <col min="3328" max="3328" customWidth="1" width="12.6328125" style="10"/>
    <col min="3329" max="3329" customWidth="1" width="10.722656" style="10"/>
    <col min="3330" max="3579" customWidth="0" width="9.0" style="10"/>
    <col min="3580" max="3580" customWidth="1" width="7.0" style="10"/>
    <col min="3581" max="3581" customWidth="0" width="9.0" style="10"/>
    <col min="3582" max="3582" customWidth="1" width="11.6328125" style="10"/>
    <col min="3583" max="3583" customWidth="1" width="30.0" style="10"/>
    <col min="3584" max="3584" customWidth="1" width="12.6328125" style="10"/>
    <col min="3585" max="3585" customWidth="1" width="10.722656" style="10"/>
    <col min="3586" max="3835" customWidth="0" width="9.0" style="10"/>
    <col min="3836" max="3836" customWidth="1" width="7.0" style="10"/>
    <col min="3837" max="3837" customWidth="0" width="9.0" style="10"/>
    <col min="3838" max="3838" customWidth="1" width="11.6328125" style="10"/>
    <col min="3839" max="3839" customWidth="1" width="30.0" style="10"/>
    <col min="3840" max="3840" customWidth="1" width="12.6328125" style="10"/>
    <col min="3841" max="3841" customWidth="1" width="10.722656" style="10"/>
    <col min="3842" max="4091" customWidth="0" width="9.0" style="10"/>
    <col min="4092" max="4092" customWidth="1" width="7.0" style="10"/>
    <col min="4093" max="4093" customWidth="0" width="9.0" style="10"/>
    <col min="4094" max="4094" customWidth="1" width="11.6328125" style="10"/>
    <col min="4095" max="4095" customWidth="1" width="30.0" style="10"/>
    <col min="4096" max="4096" customWidth="1" width="12.6328125" style="10"/>
    <col min="4097" max="4097" customWidth="1" width="10.722656" style="10"/>
    <col min="4098" max="4347" customWidth="0" width="9.0" style="10"/>
    <col min="4348" max="4348" customWidth="1" width="7.0" style="10"/>
    <col min="4349" max="4349" customWidth="0" width="9.0" style="10"/>
    <col min="4350" max="4350" customWidth="1" width="11.6328125" style="10"/>
    <col min="4351" max="4351" customWidth="1" width="30.0" style="10"/>
    <col min="4352" max="4352" customWidth="1" width="12.6328125" style="10"/>
    <col min="4353" max="4353" customWidth="1" width="10.722656" style="10"/>
    <col min="4354" max="4603" customWidth="0" width="9.0" style="10"/>
    <col min="4604" max="4604" customWidth="1" width="7.0" style="10"/>
    <col min="4605" max="4605" customWidth="0" width="9.0" style="10"/>
    <col min="4606" max="4606" customWidth="1" width="11.6328125" style="10"/>
    <col min="4607" max="4607" customWidth="1" width="30.0" style="10"/>
    <col min="4608" max="4608" customWidth="1" width="12.6328125" style="10"/>
    <col min="4609" max="4609" customWidth="1" width="10.722656" style="10"/>
    <col min="4610" max="4859" customWidth="0" width="9.0" style="10"/>
    <col min="4860" max="4860" customWidth="1" width="7.0" style="10"/>
    <col min="4861" max="4861" customWidth="0" width="9.0" style="10"/>
    <col min="4862" max="4862" customWidth="1" width="11.6328125" style="10"/>
    <col min="4863" max="4863" customWidth="1" width="30.0" style="10"/>
    <col min="4864" max="4864" customWidth="1" width="12.6328125" style="10"/>
    <col min="4865" max="4865" customWidth="1" width="10.722656" style="10"/>
    <col min="4866" max="5115" customWidth="0" width="9.0" style="10"/>
    <col min="5116" max="5116" customWidth="1" width="7.0" style="10"/>
    <col min="5117" max="5117" customWidth="0" width="9.0" style="10"/>
    <col min="5118" max="5118" customWidth="1" width="11.6328125" style="10"/>
    <col min="5119" max="5119" customWidth="1" width="30.0" style="10"/>
    <col min="5120" max="5120" customWidth="1" width="12.6328125" style="10"/>
    <col min="5121" max="5121" customWidth="1" width="10.722656" style="10"/>
    <col min="5122" max="5371" customWidth="0" width="9.0" style="10"/>
    <col min="5372" max="5372" customWidth="1" width="7.0" style="10"/>
    <col min="5373" max="5373" customWidth="0" width="9.0" style="10"/>
    <col min="5374" max="5374" customWidth="1" width="11.6328125" style="10"/>
    <col min="5375" max="5375" customWidth="1" width="30.0" style="10"/>
    <col min="5376" max="5376" customWidth="1" width="12.6328125" style="10"/>
    <col min="5377" max="5377" customWidth="1" width="10.722656" style="10"/>
    <col min="5378" max="5627" customWidth="0" width="9.0" style="10"/>
    <col min="5628" max="5628" customWidth="1" width="7.0" style="10"/>
    <col min="5629" max="5629" customWidth="0" width="9.0" style="10"/>
    <col min="5630" max="5630" customWidth="1" width="11.6328125" style="10"/>
    <col min="5631" max="5631" customWidth="1" width="30.0" style="10"/>
    <col min="5632" max="5632" customWidth="1" width="12.6328125" style="10"/>
    <col min="5633" max="5633" customWidth="1" width="10.722656" style="10"/>
    <col min="5634" max="5883" customWidth="0" width="9.0" style="10"/>
    <col min="5884" max="5884" customWidth="1" width="7.0" style="10"/>
    <col min="5885" max="5885" customWidth="0" width="9.0" style="10"/>
    <col min="5886" max="5886" customWidth="1" width="11.6328125" style="10"/>
    <col min="5887" max="5887" customWidth="1" width="30.0" style="10"/>
    <col min="5888" max="5888" customWidth="1" width="12.6328125" style="10"/>
    <col min="5889" max="5889" customWidth="1" width="10.722656" style="10"/>
    <col min="5890" max="6139" customWidth="0" width="9.0" style="10"/>
    <col min="6140" max="6140" customWidth="1" width="7.0" style="10"/>
    <col min="6141" max="6141" customWidth="0" width="9.0" style="10"/>
    <col min="6142" max="6142" customWidth="1" width="11.6328125" style="10"/>
    <col min="6143" max="6143" customWidth="1" width="30.0" style="10"/>
    <col min="6144" max="6144" customWidth="1" width="12.6328125" style="10"/>
    <col min="6145" max="6145" customWidth="1" width="10.722656" style="10"/>
    <col min="6146" max="6395" customWidth="0" width="9.0" style="10"/>
    <col min="6396" max="6396" customWidth="1" width="7.0" style="10"/>
    <col min="6397" max="6397" customWidth="0" width="9.0" style="10"/>
    <col min="6398" max="6398" customWidth="1" width="11.6328125" style="10"/>
    <col min="6399" max="6399" customWidth="1" width="30.0" style="10"/>
    <col min="6400" max="6400" customWidth="1" width="12.6328125" style="10"/>
    <col min="6401" max="6401" customWidth="1" width="10.722656" style="10"/>
    <col min="6402" max="6651" customWidth="0" width="9.0" style="10"/>
    <col min="6652" max="6652" customWidth="1" width="7.0" style="10"/>
    <col min="6653" max="6653" customWidth="0" width="9.0" style="10"/>
    <col min="6654" max="6654" customWidth="1" width="11.6328125" style="10"/>
    <col min="6655" max="6655" customWidth="1" width="30.0" style="10"/>
    <col min="6656" max="6656" customWidth="1" width="12.6328125" style="10"/>
    <col min="6657" max="6657" customWidth="1" width="10.722656" style="10"/>
    <col min="6658" max="6907" customWidth="0" width="9.0" style="10"/>
    <col min="6908" max="6908" customWidth="1" width="7.0" style="10"/>
    <col min="6909" max="6909" customWidth="0" width="9.0" style="10"/>
    <col min="6910" max="6910" customWidth="1" width="11.6328125" style="10"/>
    <col min="6911" max="6911" customWidth="1" width="30.0" style="10"/>
    <col min="6912" max="6912" customWidth="1" width="12.6328125" style="10"/>
    <col min="6913" max="6913" customWidth="1" width="10.722656" style="10"/>
    <col min="6914" max="7163" customWidth="0" width="9.0" style="10"/>
    <col min="7164" max="7164" customWidth="1" width="7.0" style="10"/>
    <col min="7165" max="7165" customWidth="0" width="9.0" style="10"/>
    <col min="7166" max="7166" customWidth="1" width="11.6328125" style="10"/>
    <col min="7167" max="7167" customWidth="1" width="30.0" style="10"/>
    <col min="7168" max="7168" customWidth="1" width="12.6328125" style="10"/>
    <col min="7169" max="7169" customWidth="1" width="10.722656" style="10"/>
    <col min="7170" max="7419" customWidth="0" width="9.0" style="10"/>
    <col min="7420" max="7420" customWidth="1" width="7.0" style="10"/>
    <col min="7421" max="7421" customWidth="0" width="9.0" style="10"/>
    <col min="7422" max="7422" customWidth="1" width="11.6328125" style="10"/>
    <col min="7423" max="7423" customWidth="1" width="30.0" style="10"/>
    <col min="7424" max="7424" customWidth="1" width="12.6328125" style="10"/>
    <col min="7425" max="7425" customWidth="1" width="10.722656" style="10"/>
    <col min="7426" max="7675" customWidth="0" width="9.0" style="10"/>
    <col min="7676" max="7676" customWidth="1" width="7.0" style="10"/>
    <col min="7677" max="7677" customWidth="0" width="9.0" style="10"/>
    <col min="7678" max="7678" customWidth="1" width="11.6328125" style="10"/>
    <col min="7679" max="7679" customWidth="1" width="30.0" style="10"/>
    <col min="7680" max="7680" customWidth="1" width="12.6328125" style="10"/>
    <col min="7681" max="7681" customWidth="1" width="10.722656" style="10"/>
    <col min="7682" max="7931" customWidth="0" width="9.0" style="10"/>
    <col min="7932" max="7932" customWidth="1" width="7.0" style="10"/>
    <col min="7933" max="7933" customWidth="0" width="9.0" style="10"/>
    <col min="7934" max="7934" customWidth="1" width="11.6328125" style="10"/>
    <col min="7935" max="7935" customWidth="1" width="30.0" style="10"/>
    <col min="7936" max="7936" customWidth="1" width="12.6328125" style="10"/>
    <col min="7937" max="7937" customWidth="1" width="10.722656" style="10"/>
    <col min="7938" max="8187" customWidth="0" width="9.0" style="10"/>
    <col min="8188" max="8188" customWidth="1" width="7.0" style="10"/>
    <col min="8189" max="8189" customWidth="0" width="9.0" style="10"/>
    <col min="8190" max="8190" customWidth="1" width="11.6328125" style="10"/>
    <col min="8191" max="8191" customWidth="1" width="30.0" style="10"/>
    <col min="8192" max="8192" customWidth="1" width="12.6328125" style="10"/>
    <col min="8193" max="8193" customWidth="1" width="10.722656" style="10"/>
    <col min="8194" max="8443" customWidth="0" width="9.0" style="10"/>
    <col min="8444" max="8444" customWidth="1" width="7.0" style="10"/>
    <col min="8445" max="8445" customWidth="0" width="9.0" style="10"/>
    <col min="8446" max="8446" customWidth="1" width="11.6328125" style="10"/>
    <col min="8447" max="8447" customWidth="1" width="30.0" style="10"/>
    <col min="8448" max="8448" customWidth="1" width="12.6328125" style="10"/>
    <col min="8449" max="8449" customWidth="1" width="10.722656" style="10"/>
    <col min="8450" max="8699" customWidth="0" width="9.0" style="10"/>
    <col min="8700" max="8700" customWidth="1" width="7.0" style="10"/>
    <col min="8701" max="8701" customWidth="0" width="9.0" style="10"/>
    <col min="8702" max="8702" customWidth="1" width="11.6328125" style="10"/>
    <col min="8703" max="8703" customWidth="1" width="30.0" style="10"/>
    <col min="8704" max="8704" customWidth="1" width="12.6328125" style="10"/>
    <col min="8705" max="8705" customWidth="1" width="10.722656" style="10"/>
    <col min="8706" max="8955" customWidth="0" width="9.0" style="10"/>
    <col min="8956" max="8956" customWidth="1" width="7.0" style="10"/>
    <col min="8957" max="8957" customWidth="0" width="9.0" style="10"/>
    <col min="8958" max="8958" customWidth="1" width="11.6328125" style="10"/>
    <col min="8959" max="8959" customWidth="1" width="30.0" style="10"/>
    <col min="8960" max="8960" customWidth="1" width="12.6328125" style="10"/>
    <col min="8961" max="8961" customWidth="1" width="10.722656" style="10"/>
    <col min="8962" max="9211" customWidth="0" width="9.0" style="10"/>
    <col min="9212" max="9212" customWidth="1" width="7.0" style="10"/>
    <col min="9213" max="9213" customWidth="0" width="9.0" style="10"/>
    <col min="9214" max="9214" customWidth="1" width="11.6328125" style="10"/>
    <col min="9215" max="9215" customWidth="1" width="30.0" style="10"/>
    <col min="9216" max="9216" customWidth="1" width="12.6328125" style="10"/>
    <col min="9217" max="9217" customWidth="1" width="10.722656" style="10"/>
    <col min="9218" max="9467" customWidth="0" width="9.0" style="10"/>
    <col min="9468" max="9468" customWidth="1" width="7.0" style="10"/>
    <col min="9469" max="9469" customWidth="0" width="9.0" style="10"/>
    <col min="9470" max="9470" customWidth="1" width="11.6328125" style="10"/>
    <col min="9471" max="9471" customWidth="1" width="30.0" style="10"/>
    <col min="9472" max="9472" customWidth="1" width="12.6328125" style="10"/>
    <col min="9473" max="9473" customWidth="1" width="10.722656" style="10"/>
    <col min="9474" max="9723" customWidth="0" width="9.0" style="10"/>
    <col min="9724" max="9724" customWidth="1" width="7.0" style="10"/>
    <col min="9725" max="9725" customWidth="0" width="9.0" style="10"/>
    <col min="9726" max="9726" customWidth="1" width="11.6328125" style="10"/>
    <col min="9727" max="9727" customWidth="1" width="30.0" style="10"/>
    <col min="9728" max="9728" customWidth="1" width="12.6328125" style="10"/>
    <col min="9729" max="9729" customWidth="1" width="10.722656" style="10"/>
    <col min="9730" max="9979" customWidth="0" width="9.0" style="10"/>
    <col min="9980" max="9980" customWidth="1" width="7.0" style="10"/>
    <col min="9981" max="9981" customWidth="0" width="9.0" style="10"/>
    <col min="9982" max="9982" customWidth="1" width="11.6328125" style="10"/>
    <col min="9983" max="9983" customWidth="1" width="30.0" style="10"/>
    <col min="9984" max="9984" customWidth="1" width="12.6328125" style="10"/>
    <col min="9985" max="9985" customWidth="1" width="10.722656" style="10"/>
    <col min="9986" max="10235" customWidth="0" width="9.0" style="10"/>
    <col min="10236" max="10236" customWidth="1" width="7.0" style="10"/>
    <col min="10237" max="10237" customWidth="0" width="9.0" style="10"/>
    <col min="10238" max="10238" customWidth="1" width="11.6328125" style="10"/>
    <col min="10239" max="10239" customWidth="1" width="30.0" style="10"/>
    <col min="10240" max="10240" customWidth="1" width="12.6328125" style="10"/>
    <col min="10241" max="10241" customWidth="1" width="10.722656" style="10"/>
    <col min="10242" max="10491" customWidth="0" width="9.0" style="10"/>
    <col min="10492" max="10492" customWidth="1" width="7.0" style="10"/>
    <col min="10493" max="10493" customWidth="0" width="9.0" style="10"/>
    <col min="10494" max="10494" customWidth="1" width="11.6328125" style="10"/>
    <col min="10495" max="10495" customWidth="1" width="30.0" style="10"/>
    <col min="10496" max="10496" customWidth="1" width="12.6328125" style="10"/>
    <col min="10497" max="10497" customWidth="1" width="10.722656" style="10"/>
    <col min="10498" max="10747" customWidth="0" width="9.0" style="10"/>
    <col min="10748" max="10748" customWidth="1" width="7.0" style="10"/>
    <col min="10749" max="10749" customWidth="0" width="9.0" style="10"/>
    <col min="10750" max="10750" customWidth="1" width="11.6328125" style="10"/>
    <col min="10751" max="10751" customWidth="1" width="30.0" style="10"/>
    <col min="10752" max="10752" customWidth="1" width="12.6328125" style="10"/>
    <col min="10753" max="10753" customWidth="1" width="10.722656" style="10"/>
    <col min="10754" max="11003" customWidth="0" width="9.0" style="10"/>
    <col min="11004" max="11004" customWidth="1" width="7.0" style="10"/>
    <col min="11005" max="11005" customWidth="0" width="9.0" style="10"/>
    <col min="11006" max="11006" customWidth="1" width="11.6328125" style="10"/>
    <col min="11007" max="11007" customWidth="1" width="30.0" style="10"/>
    <col min="11008" max="11008" customWidth="1" width="12.6328125" style="10"/>
    <col min="11009" max="11009" customWidth="1" width="10.722656" style="10"/>
    <col min="11010" max="11259" customWidth="0" width="9.0" style="10"/>
    <col min="11260" max="11260" customWidth="1" width="7.0" style="10"/>
    <col min="11261" max="11261" customWidth="0" width="9.0" style="10"/>
    <col min="11262" max="11262" customWidth="1" width="11.6328125" style="10"/>
    <col min="11263" max="11263" customWidth="1" width="30.0" style="10"/>
    <col min="11264" max="11264" customWidth="1" width="12.6328125" style="10"/>
    <col min="11265" max="11265" customWidth="1" width="10.722656" style="10"/>
    <col min="11266" max="11515" customWidth="0" width="9.0" style="10"/>
    <col min="11516" max="11516" customWidth="1" width="7.0" style="10"/>
    <col min="11517" max="11517" customWidth="0" width="9.0" style="10"/>
    <col min="11518" max="11518" customWidth="1" width="11.6328125" style="10"/>
    <col min="11519" max="11519" customWidth="1" width="30.0" style="10"/>
    <col min="11520" max="11520" customWidth="1" width="12.6328125" style="10"/>
    <col min="11521" max="11521" customWidth="1" width="10.722656" style="10"/>
    <col min="11522" max="11771" customWidth="0" width="9.0" style="10"/>
    <col min="11772" max="11772" customWidth="1" width="7.0" style="10"/>
    <col min="11773" max="11773" customWidth="0" width="9.0" style="10"/>
    <col min="11774" max="11774" customWidth="1" width="11.6328125" style="10"/>
    <col min="11775" max="11775" customWidth="1" width="30.0" style="10"/>
    <col min="11776" max="11776" customWidth="1" width="12.6328125" style="10"/>
    <col min="11777" max="11777" customWidth="1" width="10.722656" style="10"/>
    <col min="11778" max="12027" customWidth="0" width="9.0" style="10"/>
    <col min="12028" max="12028" customWidth="1" width="7.0" style="10"/>
    <col min="12029" max="12029" customWidth="0" width="9.0" style="10"/>
    <col min="12030" max="12030" customWidth="1" width="11.6328125" style="10"/>
    <col min="12031" max="12031" customWidth="1" width="30.0" style="10"/>
    <col min="12032" max="12032" customWidth="1" width="12.6328125" style="10"/>
    <col min="12033" max="12033" customWidth="1" width="10.722656" style="10"/>
    <col min="12034" max="12283" customWidth="0" width="9.0" style="10"/>
    <col min="12284" max="12284" customWidth="1" width="7.0" style="10"/>
    <col min="12285" max="12285" customWidth="0" width="9.0" style="10"/>
    <col min="12286" max="12286" customWidth="1" width="11.6328125" style="10"/>
    <col min="12287" max="12287" customWidth="1" width="30.0" style="10"/>
    <col min="12288" max="12288" customWidth="1" width="12.6328125" style="10"/>
    <col min="12289" max="12289" customWidth="1" width="10.722656" style="10"/>
    <col min="12290" max="12539" customWidth="0" width="9.0" style="10"/>
    <col min="12540" max="12540" customWidth="1" width="7.0" style="10"/>
    <col min="12541" max="12541" customWidth="0" width="9.0" style="10"/>
    <col min="12542" max="12542" customWidth="1" width="11.6328125" style="10"/>
    <col min="12543" max="12543" customWidth="1" width="30.0" style="10"/>
    <col min="12544" max="12544" customWidth="1" width="12.6328125" style="10"/>
    <col min="12545" max="12545" customWidth="1" width="10.722656" style="10"/>
    <col min="12546" max="12795" customWidth="0" width="9.0" style="10"/>
    <col min="12796" max="12796" customWidth="1" width="7.0" style="10"/>
    <col min="12797" max="12797" customWidth="0" width="9.0" style="10"/>
    <col min="12798" max="12798" customWidth="1" width="11.6328125" style="10"/>
    <col min="12799" max="12799" customWidth="1" width="30.0" style="10"/>
    <col min="12800" max="12800" customWidth="1" width="12.6328125" style="10"/>
    <col min="12801" max="12801" customWidth="1" width="10.722656" style="10"/>
    <col min="12802" max="13051" customWidth="0" width="9.0" style="10"/>
    <col min="13052" max="13052" customWidth="1" width="7.0" style="10"/>
    <col min="13053" max="13053" customWidth="0" width="9.0" style="10"/>
    <col min="13054" max="13054" customWidth="1" width="11.6328125" style="10"/>
    <col min="13055" max="13055" customWidth="1" width="30.0" style="10"/>
    <col min="13056" max="13056" customWidth="1" width="12.6328125" style="10"/>
    <col min="13057" max="13057" customWidth="1" width="10.722656" style="10"/>
    <col min="13058" max="13307" customWidth="0" width="9.0" style="10"/>
    <col min="13308" max="13308" customWidth="1" width="7.0" style="10"/>
    <col min="13309" max="13309" customWidth="0" width="9.0" style="10"/>
    <col min="13310" max="13310" customWidth="1" width="11.6328125" style="10"/>
    <col min="13311" max="13311" customWidth="1" width="30.0" style="10"/>
    <col min="13312" max="13312" customWidth="1" width="12.6328125" style="10"/>
    <col min="13313" max="13313" customWidth="1" width="10.722656" style="10"/>
    <col min="13314" max="13563" customWidth="0" width="9.0" style="10"/>
    <col min="13564" max="13564" customWidth="1" width="7.0" style="10"/>
    <col min="13565" max="13565" customWidth="0" width="9.0" style="10"/>
    <col min="13566" max="13566" customWidth="1" width="11.6328125" style="10"/>
    <col min="13567" max="13567" customWidth="1" width="30.0" style="10"/>
    <col min="13568" max="13568" customWidth="1" width="12.6328125" style="10"/>
    <col min="13569" max="13569" customWidth="1" width="10.722656" style="10"/>
    <col min="13570" max="13819" customWidth="0" width="9.0" style="10"/>
    <col min="13820" max="13820" customWidth="1" width="7.0" style="10"/>
    <col min="13821" max="13821" customWidth="0" width="9.0" style="10"/>
    <col min="13822" max="13822" customWidth="1" width="11.6328125" style="10"/>
    <col min="13823" max="13823" customWidth="1" width="30.0" style="10"/>
    <col min="13824" max="13824" customWidth="1" width="12.6328125" style="10"/>
    <col min="13825" max="13825" customWidth="1" width="10.722656" style="10"/>
    <col min="13826" max="14075" customWidth="0" width="9.0" style="10"/>
    <col min="14076" max="14076" customWidth="1" width="7.0" style="10"/>
    <col min="14077" max="14077" customWidth="0" width="9.0" style="10"/>
    <col min="14078" max="14078" customWidth="1" width="11.6328125" style="10"/>
    <col min="14079" max="14079" customWidth="1" width="30.0" style="10"/>
    <col min="14080" max="14080" customWidth="1" width="12.6328125" style="10"/>
    <col min="14081" max="14081" customWidth="1" width="10.722656" style="10"/>
    <col min="14082" max="14331" customWidth="0" width="9.0" style="10"/>
    <col min="14332" max="14332" customWidth="1" width="7.0" style="10"/>
    <col min="14333" max="14333" customWidth="0" width="9.0" style="10"/>
    <col min="14334" max="14334" customWidth="1" width="11.6328125" style="10"/>
    <col min="14335" max="14335" customWidth="1" width="30.0" style="10"/>
    <col min="14336" max="14336" customWidth="1" width="12.6328125" style="10"/>
    <col min="14337" max="14337" customWidth="1" width="10.722656" style="10"/>
    <col min="14338" max="14587" customWidth="0" width="9.0" style="10"/>
    <col min="14588" max="14588" customWidth="1" width="7.0" style="10"/>
    <col min="14589" max="14589" customWidth="0" width="9.0" style="10"/>
    <col min="14590" max="14590" customWidth="1" width="11.6328125" style="10"/>
    <col min="14591" max="14591" customWidth="1" width="30.0" style="10"/>
    <col min="14592" max="14592" customWidth="1" width="12.6328125" style="10"/>
    <col min="14593" max="14593" customWidth="1" width="10.722656" style="10"/>
    <col min="14594" max="14843" customWidth="0" width="9.0" style="10"/>
    <col min="14844" max="14844" customWidth="1" width="7.0" style="10"/>
    <col min="14845" max="14845" customWidth="0" width="9.0" style="10"/>
    <col min="14846" max="14846" customWidth="1" width="11.6328125" style="10"/>
    <col min="14847" max="14847" customWidth="1" width="30.0" style="10"/>
    <col min="14848" max="14848" customWidth="1" width="12.6328125" style="10"/>
    <col min="14849" max="14849" customWidth="1" width="10.722656" style="10"/>
    <col min="14850" max="15099" customWidth="0" width="9.0" style="10"/>
    <col min="15100" max="15100" customWidth="1" width="7.0" style="10"/>
    <col min="15101" max="15101" customWidth="0" width="9.0" style="10"/>
    <col min="15102" max="15102" customWidth="1" width="11.6328125" style="10"/>
    <col min="15103" max="15103" customWidth="1" width="30.0" style="10"/>
    <col min="15104" max="15104" customWidth="1" width="12.6328125" style="10"/>
    <col min="15105" max="15105" customWidth="1" width="10.722656" style="10"/>
    <col min="15106" max="15355" customWidth="0" width="9.0" style="10"/>
    <col min="15356" max="15356" customWidth="1" width="7.0" style="10"/>
    <col min="15357" max="15357" customWidth="0" width="9.0" style="10"/>
    <col min="15358" max="15358" customWidth="1" width="11.6328125" style="10"/>
    <col min="15359" max="15359" customWidth="1" width="30.0" style="10"/>
    <col min="15360" max="15360" customWidth="1" width="12.6328125" style="10"/>
    <col min="15361" max="15361" customWidth="1" width="10.722656" style="10"/>
    <col min="15362" max="15611" customWidth="0" width="9.0" style="10"/>
    <col min="15612" max="15612" customWidth="1" width="7.0" style="10"/>
    <col min="15613" max="15613" customWidth="0" width="9.0" style="10"/>
    <col min="15614" max="15614" customWidth="1" width="11.6328125" style="10"/>
    <col min="15615" max="15615" customWidth="1" width="30.0" style="10"/>
    <col min="15616" max="15616" customWidth="1" width="12.6328125" style="10"/>
    <col min="15617" max="15617" customWidth="1" width="10.722656" style="10"/>
    <col min="15618" max="15867" customWidth="0" width="9.0" style="10"/>
    <col min="15868" max="15868" customWidth="1" width="7.0" style="10"/>
    <col min="15869" max="15869" customWidth="0" width="9.0" style="10"/>
    <col min="15870" max="15870" customWidth="1" width="11.6328125" style="10"/>
    <col min="15871" max="15871" customWidth="1" width="30.0" style="10"/>
    <col min="15872" max="15872" customWidth="1" width="12.6328125" style="10"/>
    <col min="15873" max="15873" customWidth="1" width="10.722656" style="10"/>
    <col min="15874" max="16123" customWidth="0" width="9.0" style="10"/>
    <col min="16124" max="16124" customWidth="1" width="7.0" style="10"/>
    <col min="16125" max="16125" customWidth="0" width="9.0" style="10"/>
    <col min="16126" max="16126" customWidth="1" width="11.6328125" style="10"/>
    <col min="16127" max="16127" customWidth="1" width="30.0" style="10"/>
    <col min="16128" max="16128" customWidth="1" width="12.6328125" style="10"/>
    <col min="16129" max="16129" customWidth="1" width="10.722656" style="10"/>
    <col min="16130" max="16381" customWidth="0" width="9.0" style="10"/>
    <col min="16382" max="16384" customWidth="1" width="9.0" style="10"/>
  </cols>
  <sheetData>
    <row r="1" spans="8:8" s="12" ht="21.0" customFormat="1">
      <c r="A1" s="13" t="s">
        <v>1459</v>
      </c>
      <c r="B1" s="14"/>
      <c r="C1" s="14"/>
      <c r="D1" s="14"/>
      <c r="E1" s="14"/>
      <c r="F1" s="14"/>
      <c r="G1" s="14"/>
    </row>
    <row r="2" spans="8:8" s="12" ht="26.25" customFormat="1">
      <c r="A2" s="15"/>
      <c r="B2" s="15"/>
      <c r="C2" s="15"/>
      <c r="D2" s="16"/>
      <c r="E2" s="15"/>
      <c r="F2" s="15"/>
      <c r="G2" s="15"/>
    </row>
    <row r="3" spans="8:8" s="12" ht="48.0" customFormat="1" customHeight="1">
      <c r="A3" s="17" t="s">
        <v>1460</v>
      </c>
      <c r="B3" s="17"/>
      <c r="C3" s="17"/>
      <c r="D3" s="17"/>
      <c r="E3" s="17"/>
      <c r="F3" s="17"/>
      <c r="G3" s="17"/>
    </row>
    <row r="4" spans="8:8" s="12" ht="33.65" customFormat="1" customHeight="1">
      <c r="A4" s="18" t="s">
        <v>1461</v>
      </c>
      <c r="B4" s="19" t="s">
        <v>1462</v>
      </c>
      <c r="C4" s="20" t="s">
        <v>1463</v>
      </c>
      <c r="D4" s="21" t="s">
        <v>1464</v>
      </c>
      <c r="E4" s="20" t="s">
        <v>1465</v>
      </c>
      <c r="F4" s="20" t="s">
        <v>1466</v>
      </c>
      <c r="G4" s="20" t="s">
        <v>1467</v>
      </c>
    </row>
    <row r="5" spans="8:8" s="12" ht="50.15" customFormat="1" customHeight="1">
      <c r="A5" s="22">
        <v>1.0</v>
      </c>
      <c r="B5" s="23" t="s">
        <v>700</v>
      </c>
      <c r="C5" s="24" t="s">
        <v>1468</v>
      </c>
      <c r="D5" s="25" t="s">
        <v>1469</v>
      </c>
      <c r="E5" s="23">
        <v>5000.0</v>
      </c>
      <c r="F5" s="23"/>
      <c r="G5" s="20"/>
    </row>
    <row r="6" spans="8:8" ht="107.15" customHeight="1">
      <c r="A6" s="26" t="s">
        <v>1470</v>
      </c>
      <c r="B6" s="26"/>
      <c r="C6" s="26"/>
      <c r="D6" s="26"/>
      <c r="E6" s="26"/>
      <c r="F6" s="26"/>
      <c r="G6" s="27"/>
      <c r="H6" s="27"/>
      <c r="I6" s="27"/>
    </row>
  </sheetData>
  <mergeCells count="3">
    <mergeCell ref="A1:G1"/>
    <mergeCell ref="A3:G3"/>
    <mergeCell ref="A6:F6"/>
  </mergeCells>
  <dataValidations count="1">
    <dataValidation allowBlank="1" type="custom" errorStyle="stop" showInputMessage="1" showErrorMessage="1" sqref="F5">
      <formula1>ISNUMBER(F5)</formula1>
    </dataValidation>
  </dataValidations>
  <pageMargins left="0.0" right="0.0" top="0.748031496062992" bottom="0.748031496062992" header="0.31496062992126" footer="0.31496062992126"/>
</worksheet>
</file>

<file path=xl/worksheets/sheet5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F4" sqref="F4"/>
    </sheetView>
  </sheetViews>
  <sheetFormatPr defaultRowHeight="13.5" defaultColWidth="9"/>
  <cols>
    <col min="1" max="1" customWidth="1" width="5.7226562" style="0"/>
    <col min="2" max="9" customWidth="1" width="14.449219" style="0"/>
    <col min="10" max="10" customWidth="1" width="13.265625" style="0"/>
    <col min="11" max="81" customWidth="1" width="14.449219" style="0"/>
    <col min="82" max="82" customWidth="1" width="5.7226562" style="0"/>
  </cols>
  <sheetData/>
  <pageMargins left="0.7" right="0.7" top="0.75" bottom="0.75" header="0.3" footer="0.3"/>
</worksheet>
</file>

<file path=xl/worksheets/sheet6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pane ySplit="1" topLeftCell="A2" state="frozen" activePane="bottomLeft"/>
      <selection pane="bottomLeft" activeCell="F4" sqref="F4"/>
    </sheetView>
  </sheetViews>
  <sheetFormatPr defaultRowHeight="13.5" defaultColWidth="9"/>
  <cols>
    <col min="1" max="1" customWidth="1" width="21.363281" style="0"/>
    <col min="2" max="2" customWidth="1" width="12.722656" style="1"/>
    <col min="3" max="3" customWidth="1" width="21.265625" style="0"/>
    <col min="4" max="4" customWidth="1" width="12.722656" style="0"/>
    <col min="5" max="5" customWidth="1" width="31.363281" style="0"/>
    <col min="7" max="18" customWidth="1" width="8.449219" style="1"/>
  </cols>
  <sheetData/>
  <pageMargins left="0.7" right="0.7" top="0.75" bottom="0.75" header="0.3" footer="0.3"/>
</worksheet>
</file>

<file path=xl/worksheets/sheet7.xml><?xml version="1.0" encoding="utf-8"?>
<worksheet xmlns:r="http://schemas.openxmlformats.org/officeDocument/2006/relationships" xmlns="http://schemas.openxmlformats.org/spreadsheetml/2006/main">
  <dimension ref="A1:U1955"/>
  <sheetViews>
    <sheetView workbookViewId="0" topLeftCell="C1">
      <pane ySplit="1" topLeftCell="A1912" state="frozen" activePane="bottomLeft"/>
      <selection pane="bottomLeft" activeCell="F4" sqref="F4"/>
    </sheetView>
  </sheetViews>
  <sheetFormatPr defaultRowHeight="27.75" customHeight="1" defaultColWidth="9"/>
  <cols>
    <col min="1" max="1" customWidth="1" width="23.0" style="0"/>
    <col min="2" max="2" customWidth="1" width="20.90625" style="0"/>
    <col min="3" max="3" customWidth="1" width="12.722656" style="0"/>
    <col min="4" max="4" customWidth="1" width="14.449219" style="1"/>
    <col min="5" max="5" customWidth="1" width="31.363281" style="0"/>
    <col min="6" max="6" customWidth="1" width="23.722656" style="0"/>
    <col min="7" max="7" customWidth="1" width="9.722656" style="0"/>
    <col min="8" max="8" customWidth="1" width="12.722656" style="1"/>
  </cols>
  <sheetData>
    <row r="1" spans="8:8" ht="27.75" customHeight="1">
      <c r="A1" s="28" t="s">
        <v>0</v>
      </c>
      <c r="B1" s="28" t="s">
        <v>1</v>
      </c>
      <c r="C1" s="28" t="s">
        <v>1050</v>
      </c>
      <c r="D1" s="29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30" t="s">
        <v>1471</v>
      </c>
      <c r="J1" s="30" t="s">
        <v>1472</v>
      </c>
      <c r="K1" s="30" t="s">
        <v>1473</v>
      </c>
      <c r="L1" s="30" t="s">
        <v>1474</v>
      </c>
      <c r="M1" s="30" t="s">
        <v>1475</v>
      </c>
      <c r="N1" s="30" t="s">
        <v>1476</v>
      </c>
      <c r="O1" s="30" t="s">
        <v>1477</v>
      </c>
      <c r="P1" s="30" t="s">
        <v>1478</v>
      </c>
      <c r="Q1" s="30" t="s">
        <v>1479</v>
      </c>
      <c r="R1" s="30" t="s">
        <v>1480</v>
      </c>
      <c r="S1" s="30" t="s">
        <v>1481</v>
      </c>
      <c r="T1" s="30" t="s">
        <v>1482</v>
      </c>
    </row>
    <row r="2" spans="8:8" ht="27.75" hidden="1" customHeight="1">
      <c r="A2" s="31" t="s">
        <v>477</v>
      </c>
      <c r="B2" s="31" t="s">
        <v>387</v>
      </c>
      <c r="C2" t="s">
        <v>1250</v>
      </c>
      <c r="D2" s="32" t="str">
        <f>D1</f>
        <v>计划生产量</v>
      </c>
      <c r="E2" t="s">
        <v>12</v>
      </c>
      <c r="F2" s="31" t="s">
        <v>1483</v>
      </c>
      <c r="G2" t="s">
        <v>14</v>
      </c>
      <c r="H2" s="1">
        <v>0.0</v>
      </c>
    </row>
    <row r="3" spans="8:8" ht="27.75" hidden="1" customHeight="1">
      <c r="A3" s="33" t="s">
        <v>379</v>
      </c>
      <c r="B3" s="31" t="s">
        <v>160</v>
      </c>
      <c r="C3" t="s">
        <v>1197</v>
      </c>
      <c r="D3" s="32" t="str">
        <f>D2</f>
        <v>计划生产量</v>
      </c>
      <c r="E3" t="s">
        <v>12</v>
      </c>
      <c r="F3" s="31" t="s">
        <v>1483</v>
      </c>
      <c r="G3" t="s">
        <v>14</v>
      </c>
      <c r="H3" s="1">
        <v>0.537169059772444</v>
      </c>
    </row>
    <row r="4" spans="8:8" ht="27.75" hidden="1" customHeight="1">
      <c r="A4" s="34" t="s">
        <v>543</v>
      </c>
      <c r="B4" s="31" t="s">
        <v>544</v>
      </c>
      <c r="C4" t="s">
        <v>1282</v>
      </c>
      <c r="D4" s="32" t="str">
        <f>D3</f>
        <v>计划生产量</v>
      </c>
      <c r="E4" t="s">
        <v>12</v>
      </c>
      <c r="F4" s="31" t="s">
        <v>1484</v>
      </c>
      <c r="G4" t="s">
        <v>139</v>
      </c>
      <c r="H4" s="1">
        <v>0.569072718779197</v>
      </c>
    </row>
    <row r="5" spans="8:8" ht="27.75" hidden="1" customHeight="1">
      <c r="A5" s="34" t="s">
        <v>379</v>
      </c>
      <c r="B5" s="31" t="s">
        <v>160</v>
      </c>
      <c r="C5" t="s">
        <v>1197</v>
      </c>
      <c r="D5" s="32">
        <v>409.271664588529</v>
      </c>
      <c r="E5" t="s">
        <v>82</v>
      </c>
      <c r="F5" s="31" t="s">
        <v>1485</v>
      </c>
      <c r="G5" t="s">
        <v>84</v>
      </c>
      <c r="H5" s="1">
        <v>1.02317916147132</v>
      </c>
    </row>
    <row r="6" spans="8:8" ht="27.75" hidden="1" customHeight="1">
      <c r="A6" s="34" t="s">
        <v>344</v>
      </c>
      <c r="B6" s="31" t="s">
        <v>193</v>
      </c>
      <c r="C6" t="s">
        <v>1174</v>
      </c>
      <c r="D6" s="32">
        <v>36.1491523455643</v>
      </c>
      <c r="E6" t="s">
        <v>82</v>
      </c>
      <c r="F6" s="31" t="s">
        <v>1485</v>
      </c>
      <c r="G6" t="s">
        <v>84</v>
      </c>
      <c r="H6" s="1">
        <v>1.20497174485214</v>
      </c>
    </row>
    <row r="7" spans="8:8" ht="27.75" hidden="1" customHeight="1">
      <c r="A7" s="31" t="s">
        <v>1039</v>
      </c>
      <c r="B7" s="31" t="s">
        <v>181</v>
      </c>
      <c r="C7" t="s">
        <v>1454</v>
      </c>
      <c r="D7" s="32">
        <f t="shared" si="0" ref="D7:D38">D6</f>
        <v>36.1491523455643</v>
      </c>
      <c r="E7" t="s">
        <v>1042</v>
      </c>
      <c r="F7" s="31" t="s">
        <v>70</v>
      </c>
      <c r="G7" t="s">
        <v>1043</v>
      </c>
      <c r="H7" s="1">
        <v>1.21469915983819</v>
      </c>
    </row>
    <row r="8" spans="8:8" ht="27.75" hidden="1" customHeight="1">
      <c r="A8" s="31" t="s">
        <v>1039</v>
      </c>
      <c r="B8" s="31" t="s">
        <v>181</v>
      </c>
      <c r="C8" t="s">
        <v>1454</v>
      </c>
      <c r="D8" s="32">
        <f t="shared" si="0"/>
        <v>36.1491523455643</v>
      </c>
      <c r="E8" t="s">
        <v>12</v>
      </c>
      <c r="F8" s="31" t="s">
        <v>1484</v>
      </c>
      <c r="G8" t="s">
        <v>139</v>
      </c>
      <c r="H8" s="1">
        <v>1.26531162483145</v>
      </c>
    </row>
    <row r="9" spans="8:8" ht="27.75" hidden="1" customHeight="1">
      <c r="A9" s="34" t="s">
        <v>473</v>
      </c>
      <c r="B9" s="31" t="s">
        <v>8</v>
      </c>
      <c r="C9" t="s">
        <v>1245</v>
      </c>
      <c r="D9" s="32">
        <f t="shared" si="0"/>
        <v>36.1491523455643</v>
      </c>
      <c r="E9" t="s">
        <v>12</v>
      </c>
      <c r="F9" s="31" t="s">
        <v>1483</v>
      </c>
      <c r="G9" t="s">
        <v>14</v>
      </c>
      <c r="H9" s="1">
        <v>1.39273009950249</v>
      </c>
    </row>
    <row r="10" spans="8:8" ht="27.75" hidden="1" customHeight="1">
      <c r="A10" s="34" t="s">
        <v>765</v>
      </c>
      <c r="B10" s="31" t="s">
        <v>8</v>
      </c>
      <c r="C10" t="s">
        <v>1354</v>
      </c>
      <c r="D10" s="32">
        <f t="shared" si="0"/>
        <v>36.1491523455643</v>
      </c>
      <c r="E10" t="s">
        <v>12</v>
      </c>
      <c r="F10" s="31" t="s">
        <v>1486</v>
      </c>
      <c r="G10" t="s">
        <v>209</v>
      </c>
      <c r="H10" s="1">
        <v>1.45186178363469</v>
      </c>
    </row>
    <row r="11" spans="8:8" ht="27.75" hidden="1" customHeight="1">
      <c r="A11" s="34" t="s">
        <v>257</v>
      </c>
      <c r="B11" s="31" t="s">
        <v>8</v>
      </c>
      <c r="C11" t="s">
        <v>1145</v>
      </c>
      <c r="D11" s="32">
        <f t="shared" si="0"/>
        <v>36.1491523455643</v>
      </c>
      <c r="E11" t="s">
        <v>12</v>
      </c>
      <c r="F11" s="31" t="s">
        <v>1483</v>
      </c>
      <c r="G11" t="s">
        <v>14</v>
      </c>
      <c r="H11" s="1">
        <v>1.50092670820572</v>
      </c>
    </row>
    <row r="12" spans="8:8" ht="27.75" hidden="1" customHeight="1">
      <c r="A12" s="34" t="s">
        <v>402</v>
      </c>
      <c r="B12" s="31" t="s">
        <v>8</v>
      </c>
      <c r="C12" t="s">
        <v>1214</v>
      </c>
      <c r="D12" s="32">
        <f t="shared" si="0"/>
        <v>36.1491523455643</v>
      </c>
      <c r="E12" t="s">
        <v>12</v>
      </c>
      <c r="F12" s="31" t="s">
        <v>1483</v>
      </c>
      <c r="G12" t="s">
        <v>14</v>
      </c>
      <c r="H12" s="1">
        <v>1.64148493280134</v>
      </c>
    </row>
    <row r="13" spans="8:8" ht="27.75" hidden="1" customHeight="1">
      <c r="A13" s="34" t="s">
        <v>476</v>
      </c>
      <c r="B13" s="31" t="s">
        <v>401</v>
      </c>
      <c r="C13" t="s">
        <v>1248</v>
      </c>
      <c r="D13" s="32">
        <f t="shared" si="0"/>
        <v>36.1491523455643</v>
      </c>
      <c r="E13" t="s">
        <v>12</v>
      </c>
      <c r="F13" s="31" t="s">
        <v>1487</v>
      </c>
      <c r="G13" t="s">
        <v>30</v>
      </c>
      <c r="H13" s="1">
        <v>1.84173167634253</v>
      </c>
    </row>
    <row r="14" spans="8:8" ht="27.75" hidden="1" customHeight="1">
      <c r="A14" s="34" t="s">
        <v>188</v>
      </c>
      <c r="B14" s="31" t="s">
        <v>8</v>
      </c>
      <c r="C14" t="s">
        <v>1109</v>
      </c>
      <c r="D14" s="32">
        <f t="shared" si="0"/>
        <v>36.1491523455643</v>
      </c>
      <c r="E14" t="s">
        <v>12</v>
      </c>
      <c r="F14" s="31" t="s">
        <v>1483</v>
      </c>
      <c r="G14" t="s">
        <v>14</v>
      </c>
      <c r="H14" s="1">
        <v>1.84903605176664</v>
      </c>
    </row>
    <row r="15" spans="8:8" ht="27.75" hidden="1" customHeight="1">
      <c r="A15" s="34" t="s">
        <v>531</v>
      </c>
      <c r="B15" s="31" t="s">
        <v>8</v>
      </c>
      <c r="C15" t="s">
        <v>1277</v>
      </c>
      <c r="D15" s="32">
        <f t="shared" si="0"/>
        <v>36.1491523455643</v>
      </c>
      <c r="E15" t="s">
        <v>12</v>
      </c>
      <c r="F15" s="31" t="s">
        <v>1488</v>
      </c>
      <c r="G15" t="s">
        <v>39</v>
      </c>
      <c r="H15" s="1">
        <v>1.8668687130561</v>
      </c>
    </row>
    <row r="16" spans="8:8" ht="27.75" hidden="1" customHeight="1">
      <c r="A16" s="31" t="s">
        <v>464</v>
      </c>
      <c r="B16" s="31" t="s">
        <v>8</v>
      </c>
      <c r="C16" t="s">
        <v>1237</v>
      </c>
      <c r="D16" s="32">
        <f t="shared" si="0"/>
        <v>36.1491523455643</v>
      </c>
      <c r="E16" t="s">
        <v>12</v>
      </c>
      <c r="F16" s="31" t="s">
        <v>1483</v>
      </c>
      <c r="G16" t="s">
        <v>14</v>
      </c>
      <c r="H16" s="1">
        <v>1.89397317201473</v>
      </c>
    </row>
    <row r="17" spans="8:8" ht="27.75" hidden="1" customHeight="1">
      <c r="A17" s="34" t="s">
        <v>91</v>
      </c>
      <c r="B17" s="31" t="s">
        <v>8</v>
      </c>
      <c r="C17" t="s">
        <v>1075</v>
      </c>
      <c r="D17" s="32">
        <f t="shared" si="0"/>
        <v>36.1491523455643</v>
      </c>
      <c r="E17" t="s">
        <v>12</v>
      </c>
      <c r="F17" s="31" t="s">
        <v>1487</v>
      </c>
      <c r="G17" t="s">
        <v>30</v>
      </c>
      <c r="H17" s="1">
        <v>1.98967870642587</v>
      </c>
    </row>
    <row r="18" spans="8:8" ht="27.75" hidden="1" customHeight="1">
      <c r="A18" s="34" t="s">
        <v>489</v>
      </c>
      <c r="B18" s="31" t="s">
        <v>401</v>
      </c>
      <c r="C18" t="s">
        <v>1254</v>
      </c>
      <c r="D18" s="32">
        <f t="shared" si="0"/>
        <v>36.1491523455643</v>
      </c>
      <c r="E18" t="s">
        <v>12</v>
      </c>
      <c r="F18" s="31" t="s">
        <v>1487</v>
      </c>
      <c r="G18" t="s">
        <v>30</v>
      </c>
      <c r="H18" s="1">
        <v>2.20413694168734</v>
      </c>
    </row>
    <row r="19" spans="8:8" ht="27.75" hidden="1" customHeight="1">
      <c r="A19" s="33" t="s">
        <v>436</v>
      </c>
      <c r="B19" s="31" t="s">
        <v>437</v>
      </c>
      <c r="C19" t="s">
        <v>1228</v>
      </c>
      <c r="D19" s="32">
        <f t="shared" si="0"/>
        <v>36.1491523455643</v>
      </c>
      <c r="E19" t="s">
        <v>12</v>
      </c>
      <c r="F19" s="31" t="s">
        <v>1484</v>
      </c>
      <c r="G19" t="s">
        <v>139</v>
      </c>
      <c r="H19" s="1">
        <v>2.23159347848843</v>
      </c>
    </row>
    <row r="20" spans="8:8" ht="27.75" hidden="1" customHeight="1">
      <c r="A20" s="34" t="s">
        <v>1048</v>
      </c>
      <c r="B20" s="31" t="s">
        <v>8</v>
      </c>
      <c r="C20" t="s">
        <v>1457</v>
      </c>
      <c r="D20" s="32">
        <f t="shared" si="0"/>
        <v>36.1491523455643</v>
      </c>
      <c r="E20" t="s">
        <v>12</v>
      </c>
      <c r="F20" s="31" t="s">
        <v>1487</v>
      </c>
      <c r="G20" t="s">
        <v>30</v>
      </c>
      <c r="H20" s="1">
        <v>2.39062657695542</v>
      </c>
    </row>
    <row r="21" spans="8:8" ht="27.75" hidden="1" customHeight="1">
      <c r="A21" s="33" t="s">
        <v>496</v>
      </c>
      <c r="B21" s="31" t="s">
        <v>8</v>
      </c>
      <c r="C21" t="s">
        <v>1258</v>
      </c>
      <c r="D21" s="32">
        <f t="shared" si="0"/>
        <v>36.1491523455643</v>
      </c>
      <c r="E21" t="s">
        <v>12</v>
      </c>
      <c r="F21" s="31" t="s">
        <v>1483</v>
      </c>
      <c r="G21" t="s">
        <v>14</v>
      </c>
      <c r="H21" s="1">
        <v>2.43795028818444</v>
      </c>
    </row>
    <row r="22" spans="8:8" ht="27.75" hidden="1" customHeight="1">
      <c r="A22" s="31" t="s">
        <v>497</v>
      </c>
      <c r="B22" s="31" t="s">
        <v>8</v>
      </c>
      <c r="C22" t="s">
        <v>1258</v>
      </c>
      <c r="D22" s="32">
        <f t="shared" si="0"/>
        <v>36.1491523455643</v>
      </c>
      <c r="E22" t="s">
        <v>12</v>
      </c>
      <c r="F22" s="31" t="s">
        <v>1488</v>
      </c>
      <c r="G22" t="s">
        <v>39</v>
      </c>
      <c r="H22" s="1">
        <v>2.43795028818444</v>
      </c>
    </row>
    <row r="23" spans="8:8" ht="27.75" hidden="1" customHeight="1">
      <c r="A23" s="33" t="s">
        <v>498</v>
      </c>
      <c r="B23" s="31" t="s">
        <v>8</v>
      </c>
      <c r="C23" t="s">
        <v>1258</v>
      </c>
      <c r="D23" s="32">
        <f t="shared" si="0"/>
        <v>36.1491523455643</v>
      </c>
      <c r="E23" t="s">
        <v>12</v>
      </c>
      <c r="F23" s="31" t="s">
        <v>1483</v>
      </c>
      <c r="G23" t="s">
        <v>14</v>
      </c>
      <c r="H23" s="1">
        <v>2.43795028818444</v>
      </c>
    </row>
    <row r="24" spans="8:8" ht="27.75" hidden="1" customHeight="1">
      <c r="A24" s="34" t="s">
        <v>344</v>
      </c>
      <c r="B24" s="31" t="s">
        <v>8</v>
      </c>
      <c r="C24" t="s">
        <v>1174</v>
      </c>
      <c r="D24" s="32">
        <f t="shared" si="0"/>
        <v>36.1491523455643</v>
      </c>
      <c r="E24" t="s">
        <v>12</v>
      </c>
      <c r="F24" s="31" t="s">
        <v>1483</v>
      </c>
      <c r="G24" t="s">
        <v>14</v>
      </c>
      <c r="H24" s="1">
        <v>2.5304406641895</v>
      </c>
    </row>
    <row r="25" spans="8:8" ht="27.75" hidden="1" customHeight="1">
      <c r="A25" s="33" t="s">
        <v>736</v>
      </c>
      <c r="B25" s="31" t="s">
        <v>401</v>
      </c>
      <c r="C25" t="s">
        <v>1336</v>
      </c>
      <c r="D25" s="32">
        <f t="shared" si="0"/>
        <v>36.1491523455643</v>
      </c>
      <c r="E25" t="s">
        <v>12</v>
      </c>
      <c r="F25" s="31" t="s">
        <v>1487</v>
      </c>
      <c r="G25" t="s">
        <v>30</v>
      </c>
      <c r="H25" s="1">
        <v>2.60298076923077</v>
      </c>
    </row>
    <row r="26" spans="8:8" ht="27.75" hidden="1" customHeight="1">
      <c r="A26" s="34" t="s">
        <v>505</v>
      </c>
      <c r="B26" s="31" t="s">
        <v>8</v>
      </c>
      <c r="C26" t="s">
        <v>1262</v>
      </c>
      <c r="D26" s="32">
        <f t="shared" si="0"/>
        <v>36.1491523455643</v>
      </c>
      <c r="E26" t="s">
        <v>12</v>
      </c>
      <c r="F26" s="31" t="s">
        <v>1483</v>
      </c>
      <c r="G26" t="s">
        <v>14</v>
      </c>
      <c r="H26" s="1">
        <v>2.74037599421547</v>
      </c>
    </row>
    <row r="27" spans="8:8" ht="27.75" hidden="1" customHeight="1">
      <c r="A27" s="33" t="s">
        <v>114</v>
      </c>
      <c r="B27" s="31" t="s">
        <v>8</v>
      </c>
      <c r="C27" t="s">
        <v>1090</v>
      </c>
      <c r="D27" s="32">
        <f t="shared" si="0"/>
        <v>36.1491523455643</v>
      </c>
      <c r="E27" t="s">
        <v>12</v>
      </c>
      <c r="F27" s="31" t="s">
        <v>1483</v>
      </c>
      <c r="G27" t="s">
        <v>14</v>
      </c>
      <c r="H27" s="1">
        <v>2.7929936220388</v>
      </c>
    </row>
    <row r="28" spans="8:8" ht="27.75" hidden="1" customHeight="1">
      <c r="A28" s="34" t="s">
        <v>681</v>
      </c>
      <c r="B28" s="31" t="s">
        <v>8</v>
      </c>
      <c r="C28" t="s">
        <v>1321</v>
      </c>
      <c r="D28" s="32">
        <f t="shared" si="0"/>
        <v>36.1491523455643</v>
      </c>
      <c r="E28" t="s">
        <v>12</v>
      </c>
      <c r="F28" s="31" t="s">
        <v>1483</v>
      </c>
      <c r="G28" t="s">
        <v>14</v>
      </c>
      <c r="H28" s="1">
        <v>2.88544817784996</v>
      </c>
    </row>
    <row r="29" spans="8:8" ht="27.75" hidden="1" customHeight="1">
      <c r="A29" s="33" t="s">
        <v>773</v>
      </c>
      <c r="B29" s="31" t="s">
        <v>8</v>
      </c>
      <c r="C29" t="s">
        <v>1357</v>
      </c>
      <c r="D29" s="32">
        <f t="shared" si="0"/>
        <v>36.1491523455643</v>
      </c>
      <c r="E29" t="s">
        <v>12</v>
      </c>
      <c r="F29" s="31" t="s">
        <v>1483</v>
      </c>
      <c r="G29" t="s">
        <v>14</v>
      </c>
      <c r="H29" s="1">
        <v>2.93036597938144</v>
      </c>
    </row>
    <row r="30" spans="8:8" ht="27.75" hidden="1" customHeight="1">
      <c r="A30" s="34" t="s">
        <v>963</v>
      </c>
      <c r="B30" s="31" t="s">
        <v>8</v>
      </c>
      <c r="C30" t="s">
        <v>1428</v>
      </c>
      <c r="D30" s="32">
        <f t="shared" si="0"/>
        <v>36.1491523455643</v>
      </c>
      <c r="E30" t="s">
        <v>12</v>
      </c>
      <c r="F30" s="31" t="s">
        <v>1483</v>
      </c>
      <c r="G30" t="s">
        <v>14</v>
      </c>
      <c r="H30" s="1">
        <v>2.93036597938144</v>
      </c>
    </row>
    <row r="31" spans="8:8" ht="27.75" hidden="1" customHeight="1">
      <c r="A31" s="33" t="s">
        <v>967</v>
      </c>
      <c r="B31" s="31" t="s">
        <v>8</v>
      </c>
      <c r="C31" t="s">
        <v>1428</v>
      </c>
      <c r="D31" s="32">
        <f t="shared" si="0"/>
        <v>36.1491523455643</v>
      </c>
      <c r="E31" t="s">
        <v>12</v>
      </c>
      <c r="F31" s="31" t="s">
        <v>1483</v>
      </c>
      <c r="G31" t="s">
        <v>14</v>
      </c>
      <c r="H31" s="1">
        <v>2.93036597938144</v>
      </c>
    </row>
    <row r="32" spans="8:8" ht="27.75" hidden="1" customHeight="1">
      <c r="A32" s="31" t="s">
        <v>120</v>
      </c>
      <c r="B32" s="31" t="s">
        <v>8</v>
      </c>
      <c r="C32" t="s">
        <v>1094</v>
      </c>
      <c r="D32" s="32">
        <f t="shared" si="0"/>
        <v>36.1491523455643</v>
      </c>
      <c r="E32" t="s">
        <v>12</v>
      </c>
      <c r="F32" s="31" t="s">
        <v>1483</v>
      </c>
      <c r="G32" t="s">
        <v>14</v>
      </c>
      <c r="H32" s="1">
        <v>2.96408468176915</v>
      </c>
    </row>
    <row r="33" spans="8:8" ht="27.75" hidden="1" customHeight="1">
      <c r="A33" s="33" t="s">
        <v>53</v>
      </c>
      <c r="B33" s="31" t="s">
        <v>8</v>
      </c>
      <c r="C33" t="s">
        <v>1059</v>
      </c>
      <c r="D33" s="32">
        <f t="shared" si="0"/>
        <v>36.1491523455643</v>
      </c>
      <c r="E33" t="s">
        <v>12</v>
      </c>
      <c r="F33" s="31" t="s">
        <v>1487</v>
      </c>
      <c r="G33" t="s">
        <v>30</v>
      </c>
      <c r="H33" s="1">
        <v>3.03940868263473</v>
      </c>
    </row>
    <row r="34" spans="8:8" ht="27.75" hidden="1" customHeight="1">
      <c r="A34" s="34" t="s">
        <v>492</v>
      </c>
      <c r="B34" s="31" t="s">
        <v>8</v>
      </c>
      <c r="C34" t="s">
        <v>1258</v>
      </c>
      <c r="D34" s="32">
        <f t="shared" si="0"/>
        <v>36.1491523455643</v>
      </c>
      <c r="E34" t="s">
        <v>12</v>
      </c>
      <c r="F34" s="31" t="s">
        <v>1487</v>
      </c>
      <c r="G34" t="s">
        <v>30</v>
      </c>
      <c r="H34" s="1">
        <v>3.04743786023055</v>
      </c>
    </row>
    <row r="35" spans="8:8" ht="27.75" hidden="1" customHeight="1">
      <c r="A35" s="33" t="s">
        <v>499</v>
      </c>
      <c r="B35" s="31" t="s">
        <v>8</v>
      </c>
      <c r="C35" t="s">
        <v>1258</v>
      </c>
      <c r="D35" s="32">
        <f t="shared" si="0"/>
        <v>36.1491523455643</v>
      </c>
      <c r="E35" t="s">
        <v>12</v>
      </c>
      <c r="F35" s="31" t="s">
        <v>1483</v>
      </c>
      <c r="G35" t="s">
        <v>14</v>
      </c>
      <c r="H35" s="1">
        <v>3.04743786023055</v>
      </c>
    </row>
    <row r="36" spans="8:8" ht="27.75" hidden="1" customHeight="1">
      <c r="A36" s="34" t="s">
        <v>468</v>
      </c>
      <c r="B36" s="31" t="s">
        <v>8</v>
      </c>
      <c r="C36" t="s">
        <v>1240</v>
      </c>
      <c r="D36" s="32">
        <f t="shared" si="0"/>
        <v>36.1491523455643</v>
      </c>
      <c r="E36" t="s">
        <v>12</v>
      </c>
      <c r="F36" s="31" t="s">
        <v>1483</v>
      </c>
      <c r="G36" t="s">
        <v>14</v>
      </c>
      <c r="H36" s="1">
        <v>3.10277808099552</v>
      </c>
    </row>
    <row r="37" spans="8:8" ht="27.75" hidden="1" customHeight="1">
      <c r="A37" s="33" t="s">
        <v>469</v>
      </c>
      <c r="B37" s="31" t="s">
        <v>8</v>
      </c>
      <c r="C37" t="s">
        <v>1240</v>
      </c>
      <c r="D37" s="32">
        <f t="shared" si="0"/>
        <v>36.1491523455643</v>
      </c>
      <c r="E37" t="s">
        <v>12</v>
      </c>
      <c r="F37" s="31" t="s">
        <v>1483</v>
      </c>
      <c r="G37" t="s">
        <v>14</v>
      </c>
      <c r="H37" s="1">
        <v>3.10277808099552</v>
      </c>
    </row>
    <row r="38" spans="8:8" ht="27.75" hidden="1" customHeight="1">
      <c r="A38" s="31" t="s">
        <v>671</v>
      </c>
      <c r="B38" s="31" t="s">
        <v>8</v>
      </c>
      <c r="C38" t="s">
        <v>1315</v>
      </c>
      <c r="D38" s="32">
        <f t="shared" si="0"/>
        <v>36.1491523455643</v>
      </c>
      <c r="E38" t="s">
        <v>12</v>
      </c>
      <c r="F38" s="31" t="s">
        <v>1483</v>
      </c>
      <c r="G38" t="s">
        <v>14</v>
      </c>
      <c r="H38" s="1">
        <v>3.10969435897436</v>
      </c>
    </row>
    <row r="39" spans="8:8" ht="27.75" hidden="1" customHeight="1">
      <c r="A39" s="34" t="s">
        <v>1024</v>
      </c>
      <c r="B39" s="31" t="s">
        <v>8</v>
      </c>
      <c r="C39" t="s">
        <v>1448</v>
      </c>
      <c r="D39" s="32">
        <f t="shared" si="1" ref="D39:D70">D38</f>
        <v>36.1491523455643</v>
      </c>
      <c r="E39" t="s">
        <v>12</v>
      </c>
      <c r="F39" s="31" t="s">
        <v>1486</v>
      </c>
      <c r="G39" t="s">
        <v>209</v>
      </c>
      <c r="H39" s="1">
        <v>3.17841328413284</v>
      </c>
    </row>
    <row r="40" spans="8:8" ht="27.75" hidden="1" customHeight="1">
      <c r="A40" s="31" t="s">
        <v>940</v>
      </c>
      <c r="B40" s="31" t="s">
        <v>8</v>
      </c>
      <c r="C40" t="s">
        <v>1414</v>
      </c>
      <c r="D40" s="32">
        <f t="shared" si="1"/>
        <v>36.1491523455643</v>
      </c>
      <c r="E40" t="s">
        <v>12</v>
      </c>
      <c r="F40" s="31" t="s">
        <v>1483</v>
      </c>
      <c r="G40" t="s">
        <v>14</v>
      </c>
      <c r="H40" s="1">
        <v>3.2285949568378</v>
      </c>
    </row>
    <row r="41" spans="8:8" ht="27.75" hidden="1" customHeight="1">
      <c r="A41" s="34" t="s">
        <v>823</v>
      </c>
      <c r="B41" s="31" t="s">
        <v>824</v>
      </c>
      <c r="C41" t="s">
        <v>1375</v>
      </c>
      <c r="D41" s="32">
        <f t="shared" si="1"/>
        <v>36.1491523455643</v>
      </c>
      <c r="E41" t="s">
        <v>12</v>
      </c>
      <c r="F41" s="31" t="s">
        <v>1483</v>
      </c>
      <c r="G41" t="s">
        <v>14</v>
      </c>
      <c r="H41" s="1">
        <v>3.40966786164729</v>
      </c>
    </row>
    <row r="42" spans="8:8" ht="27.75" hidden="1" customHeight="1">
      <c r="A42" s="34" t="s">
        <v>258</v>
      </c>
      <c r="B42" s="31" t="s">
        <v>8</v>
      </c>
      <c r="C42" t="s">
        <v>1146</v>
      </c>
      <c r="D42" s="32">
        <f t="shared" si="1"/>
        <v>36.1491523455643</v>
      </c>
      <c r="E42" t="s">
        <v>12</v>
      </c>
      <c r="F42" s="31" t="s">
        <v>1483</v>
      </c>
      <c r="G42" t="s">
        <v>14</v>
      </c>
      <c r="H42" s="1">
        <v>3.57182080924855</v>
      </c>
    </row>
    <row r="43" spans="8:8" ht="27.75" hidden="1" customHeight="1">
      <c r="A43" s="34" t="s">
        <v>414</v>
      </c>
      <c r="B43" s="31" t="s">
        <v>8</v>
      </c>
      <c r="C43" t="s">
        <v>1218</v>
      </c>
      <c r="D43" s="32">
        <f t="shared" si="1"/>
        <v>36.1491523455643</v>
      </c>
      <c r="E43" t="s">
        <v>12</v>
      </c>
      <c r="F43" s="31" t="s">
        <v>1483</v>
      </c>
      <c r="G43" t="s">
        <v>14</v>
      </c>
      <c r="H43" s="1">
        <v>3.57723928571429</v>
      </c>
    </row>
    <row r="44" spans="8:8" ht="27.75" hidden="1" customHeight="1">
      <c r="A44" s="34" t="s">
        <v>159</v>
      </c>
      <c r="B44" s="31" t="s">
        <v>8</v>
      </c>
      <c r="C44" t="s">
        <v>1105</v>
      </c>
      <c r="D44" s="32">
        <f t="shared" si="1"/>
        <v>36.1491523455643</v>
      </c>
      <c r="E44" t="s">
        <v>12</v>
      </c>
      <c r="F44" s="31" t="s">
        <v>1483</v>
      </c>
      <c r="G44" t="s">
        <v>14</v>
      </c>
      <c r="H44" s="1">
        <v>3.88991070512163</v>
      </c>
    </row>
    <row r="45" spans="8:8" ht="27.75" hidden="1" customHeight="1">
      <c r="A45" s="34" t="s">
        <v>734</v>
      </c>
      <c r="B45" s="31" t="s">
        <v>8</v>
      </c>
      <c r="C45" t="s">
        <v>1334</v>
      </c>
      <c r="D45" s="32">
        <f t="shared" si="1"/>
        <v>36.1491523455643</v>
      </c>
      <c r="E45" t="s">
        <v>12</v>
      </c>
      <c r="F45" s="31" t="s">
        <v>1489</v>
      </c>
      <c r="G45" t="s">
        <v>427</v>
      </c>
      <c r="H45" s="1">
        <v>3.89196328924253</v>
      </c>
    </row>
    <row r="46" spans="8:8" ht="27.75" hidden="1" customHeight="1">
      <c r="A46" s="34" t="s">
        <v>95</v>
      </c>
      <c r="B46" s="31" t="s">
        <v>8</v>
      </c>
      <c r="C46" t="s">
        <v>1077</v>
      </c>
      <c r="D46" s="32">
        <f t="shared" si="1"/>
        <v>36.1491523455643</v>
      </c>
      <c r="E46" t="s">
        <v>12</v>
      </c>
      <c r="F46" s="31" t="s">
        <v>1483</v>
      </c>
      <c r="G46" t="s">
        <v>14</v>
      </c>
      <c r="H46" s="1">
        <v>3.9005744760479</v>
      </c>
    </row>
    <row r="47" spans="8:8" ht="27.75" hidden="1" customHeight="1">
      <c r="A47" s="34" t="s">
        <v>700</v>
      </c>
      <c r="B47" s="31" t="s">
        <v>8</v>
      </c>
      <c r="C47" t="s">
        <v>1327</v>
      </c>
      <c r="D47" s="32">
        <f t="shared" si="1"/>
        <v>36.1491523455643</v>
      </c>
      <c r="E47" t="s">
        <v>12</v>
      </c>
      <c r="F47" s="31" t="s">
        <v>1483</v>
      </c>
      <c r="G47" t="s">
        <v>14</v>
      </c>
      <c r="H47" s="1">
        <v>4.01945063103192</v>
      </c>
    </row>
    <row r="48" spans="8:8" ht="27.75" hidden="1" customHeight="1">
      <c r="A48" s="34" t="s">
        <v>391</v>
      </c>
      <c r="B48" s="31" t="s">
        <v>8</v>
      </c>
      <c r="C48" t="s">
        <v>1205</v>
      </c>
      <c r="D48" s="32">
        <f t="shared" si="1"/>
        <v>36.1491523455643</v>
      </c>
      <c r="E48" t="s">
        <v>12</v>
      </c>
      <c r="F48" s="31" t="s">
        <v>1483</v>
      </c>
      <c r="G48" t="s">
        <v>14</v>
      </c>
      <c r="H48" s="1">
        <v>4.17618630402064</v>
      </c>
    </row>
    <row r="49" spans="8:8" ht="27.75" hidden="1" customHeight="1">
      <c r="A49" s="34" t="s">
        <v>423</v>
      </c>
      <c r="B49" s="31" t="s">
        <v>8</v>
      </c>
      <c r="C49" t="s">
        <v>1224</v>
      </c>
      <c r="D49" s="32">
        <f t="shared" si="1"/>
        <v>36.1491523455643</v>
      </c>
      <c r="E49" t="s">
        <v>12</v>
      </c>
      <c r="F49" s="31" t="s">
        <v>1489</v>
      </c>
      <c r="G49" t="s">
        <v>427</v>
      </c>
      <c r="H49" s="1">
        <v>4.33992712887778</v>
      </c>
    </row>
    <row r="50" spans="8:8" ht="27.75" hidden="1" customHeight="1">
      <c r="A50" s="33" t="s">
        <v>99</v>
      </c>
      <c r="B50" s="31" t="s">
        <v>8</v>
      </c>
      <c r="C50" t="s">
        <v>1081</v>
      </c>
      <c r="D50" s="32">
        <f t="shared" si="1"/>
        <v>36.1491523455643</v>
      </c>
      <c r="E50" t="s">
        <v>12</v>
      </c>
      <c r="F50" s="31" t="s">
        <v>1483</v>
      </c>
      <c r="G50" t="s">
        <v>14</v>
      </c>
      <c r="H50" s="1">
        <v>4.39011789538715</v>
      </c>
    </row>
    <row r="51" spans="8:8" ht="27.75" hidden="1" customHeight="1">
      <c r="A51" s="34" t="s">
        <v>49</v>
      </c>
      <c r="B51" s="31" t="s">
        <v>8</v>
      </c>
      <c r="C51" t="s">
        <v>1057</v>
      </c>
      <c r="D51" s="32">
        <f t="shared" si="1"/>
        <v>36.1491523455643</v>
      </c>
      <c r="E51" t="s">
        <v>12</v>
      </c>
      <c r="F51" s="31" t="s">
        <v>1483</v>
      </c>
      <c r="G51" t="s">
        <v>14</v>
      </c>
      <c r="H51" s="1">
        <v>4.4298</v>
      </c>
    </row>
    <row r="52" spans="8:8" ht="27.75" hidden="1" customHeight="1">
      <c r="A52" s="34" t="s">
        <v>509</v>
      </c>
      <c r="B52" s="31" t="s">
        <v>8</v>
      </c>
      <c r="C52" t="s">
        <v>1265</v>
      </c>
      <c r="D52" s="32">
        <f t="shared" si="1"/>
        <v>36.1491523455643</v>
      </c>
      <c r="E52" t="s">
        <v>12</v>
      </c>
      <c r="F52" s="31" t="s">
        <v>1487</v>
      </c>
      <c r="G52" t="s">
        <v>30</v>
      </c>
      <c r="H52" s="1">
        <v>4.47677708945821</v>
      </c>
    </row>
    <row r="53" spans="8:8" ht="27.75" hidden="1" customHeight="1">
      <c r="A53" s="33" t="s">
        <v>641</v>
      </c>
      <c r="B53" s="31" t="s">
        <v>8</v>
      </c>
      <c r="C53" t="s">
        <v>1305</v>
      </c>
      <c r="D53" s="32">
        <f t="shared" si="1"/>
        <v>36.1491523455643</v>
      </c>
      <c r="E53" t="s">
        <v>12</v>
      </c>
      <c r="F53" s="31" t="s">
        <v>1487</v>
      </c>
      <c r="G53" t="s">
        <v>30</v>
      </c>
      <c r="H53" s="1">
        <v>4.53149378254862</v>
      </c>
    </row>
    <row r="54" spans="8:8" ht="27.75" hidden="1" customHeight="1">
      <c r="A54" s="34" t="s">
        <v>756</v>
      </c>
      <c r="B54" s="31" t="s">
        <v>8</v>
      </c>
      <c r="C54" t="s">
        <v>1345</v>
      </c>
      <c r="D54" s="32">
        <f t="shared" si="1"/>
        <v>36.1491523455643</v>
      </c>
      <c r="E54" t="s">
        <v>12</v>
      </c>
      <c r="F54" s="31" t="s">
        <v>1487</v>
      </c>
      <c r="G54" t="s">
        <v>30</v>
      </c>
      <c r="H54" s="1">
        <v>4.5960830899228</v>
      </c>
    </row>
    <row r="55" spans="8:8" ht="27.75" hidden="1" customHeight="1">
      <c r="A55" s="33" t="s">
        <v>1037</v>
      </c>
      <c r="B55" s="31" t="s">
        <v>8</v>
      </c>
      <c r="C55" t="s">
        <v>1453</v>
      </c>
      <c r="D55" s="32">
        <f t="shared" si="1"/>
        <v>36.1491523455643</v>
      </c>
      <c r="E55" t="s">
        <v>12</v>
      </c>
      <c r="F55" s="31" t="s">
        <v>1483</v>
      </c>
      <c r="G55" t="s">
        <v>14</v>
      </c>
      <c r="H55" s="1">
        <v>4.62668</v>
      </c>
    </row>
    <row r="56" spans="8:8" ht="27.75" hidden="1" customHeight="1">
      <c r="A56" s="34" t="s">
        <v>656</v>
      </c>
      <c r="B56" s="31" t="s">
        <v>657</v>
      </c>
      <c r="C56" t="s">
        <v>1313</v>
      </c>
      <c r="D56" s="32">
        <f t="shared" si="1"/>
        <v>36.1491523455643</v>
      </c>
      <c r="E56" t="s">
        <v>12</v>
      </c>
      <c r="F56" s="31" t="s">
        <v>1484</v>
      </c>
      <c r="G56" t="s">
        <v>139</v>
      </c>
      <c r="H56" s="1">
        <v>4.6402245076812</v>
      </c>
    </row>
    <row r="57" spans="8:8" ht="27.75" hidden="1" customHeight="1">
      <c r="A57" s="33" t="s">
        <v>447</v>
      </c>
      <c r="B57" s="31" t="s">
        <v>8</v>
      </c>
      <c r="C57" t="s">
        <v>1229</v>
      </c>
      <c r="D57" s="32">
        <f t="shared" si="1"/>
        <v>36.1491523455643</v>
      </c>
      <c r="E57" t="s">
        <v>12</v>
      </c>
      <c r="F57" s="31" t="s">
        <v>1483</v>
      </c>
      <c r="G57" t="s">
        <v>14</v>
      </c>
      <c r="H57" s="1">
        <v>4.67603702672606</v>
      </c>
    </row>
    <row r="58" spans="8:8" ht="27.75" hidden="1" customHeight="1">
      <c r="A58" s="31" t="s">
        <v>451</v>
      </c>
      <c r="B58" s="31" t="s">
        <v>8</v>
      </c>
      <c r="C58" t="s">
        <v>1230</v>
      </c>
      <c r="D58" s="32">
        <f t="shared" si="1"/>
        <v>36.1491523455643</v>
      </c>
      <c r="E58" t="s">
        <v>12</v>
      </c>
      <c r="F58" s="31" t="s">
        <v>1483</v>
      </c>
      <c r="G58" t="s">
        <v>14</v>
      </c>
      <c r="H58" s="1">
        <v>4.72119588913111</v>
      </c>
    </row>
    <row r="59" spans="8:8" ht="27.75" hidden="1" customHeight="1">
      <c r="A59" s="33" t="s">
        <v>964</v>
      </c>
      <c r="B59" s="31" t="s">
        <v>60</v>
      </c>
      <c r="C59" t="s">
        <v>1428</v>
      </c>
      <c r="D59" s="32">
        <f t="shared" si="1"/>
        <v>36.1491523455643</v>
      </c>
      <c r="E59" t="s">
        <v>12</v>
      </c>
      <c r="F59" s="31" t="s">
        <v>1483</v>
      </c>
      <c r="G59" t="s">
        <v>14</v>
      </c>
      <c r="H59" s="1">
        <v>4.88394329896907</v>
      </c>
    </row>
    <row r="60" spans="8:8" ht="27.75" hidden="1" customHeight="1">
      <c r="A60" s="34" t="s">
        <v>491</v>
      </c>
      <c r="B60" s="31" t="s">
        <v>8</v>
      </c>
      <c r="C60" t="s">
        <v>1256</v>
      </c>
      <c r="D60" s="32">
        <f t="shared" si="1"/>
        <v>36.1491523455643</v>
      </c>
      <c r="E60" t="s">
        <v>12</v>
      </c>
      <c r="F60" s="31" t="s">
        <v>1487</v>
      </c>
      <c r="G60" t="s">
        <v>30</v>
      </c>
      <c r="H60" s="1">
        <v>5.00256071805702</v>
      </c>
    </row>
    <row r="61" spans="8:8" ht="27.75" hidden="1" customHeight="1">
      <c r="A61" s="33" t="s">
        <v>396</v>
      </c>
      <c r="B61" s="31" t="s">
        <v>8</v>
      </c>
      <c r="C61" t="s">
        <v>1210</v>
      </c>
      <c r="D61" s="32">
        <f t="shared" si="1"/>
        <v>36.1491523455643</v>
      </c>
      <c r="E61" t="s">
        <v>12</v>
      </c>
      <c r="F61" s="31" t="s">
        <v>1483</v>
      </c>
      <c r="G61" t="s">
        <v>14</v>
      </c>
      <c r="H61" s="1">
        <v>5.04665639686684</v>
      </c>
    </row>
    <row r="62" spans="8:8" ht="27.75" hidden="1" customHeight="1">
      <c r="A62" s="34" t="s">
        <v>475</v>
      </c>
      <c r="B62" s="31" t="s">
        <v>8</v>
      </c>
      <c r="C62" t="s">
        <v>1247</v>
      </c>
      <c r="D62" s="32">
        <f t="shared" si="1"/>
        <v>36.1491523455643</v>
      </c>
      <c r="E62" t="s">
        <v>12</v>
      </c>
      <c r="F62" s="31" t="s">
        <v>1487</v>
      </c>
      <c r="G62" t="s">
        <v>30</v>
      </c>
      <c r="H62" s="1">
        <v>5.10238743455497</v>
      </c>
    </row>
    <row r="63" spans="8:8" ht="27.75" hidden="1" customHeight="1">
      <c r="A63" s="33" t="s">
        <v>377</v>
      </c>
      <c r="B63" s="31" t="s">
        <v>8</v>
      </c>
      <c r="C63" t="s">
        <v>1195</v>
      </c>
      <c r="D63" s="32">
        <f t="shared" si="1"/>
        <v>36.1491523455643</v>
      </c>
      <c r="E63" t="s">
        <v>12</v>
      </c>
      <c r="F63" s="31" t="s">
        <v>1483</v>
      </c>
      <c r="G63" t="s">
        <v>14</v>
      </c>
      <c r="H63" s="1">
        <v>5.10932489889039</v>
      </c>
    </row>
    <row r="64" spans="8:8" ht="27.75" hidden="1" customHeight="1">
      <c r="A64" s="31" t="s">
        <v>349</v>
      </c>
      <c r="B64" s="31" t="s">
        <v>8</v>
      </c>
      <c r="C64" t="s">
        <v>1179</v>
      </c>
      <c r="D64" s="32">
        <f t="shared" si="1"/>
        <v>36.1491523455643</v>
      </c>
      <c r="E64" t="s">
        <v>12</v>
      </c>
      <c r="F64" s="31" t="s">
        <v>1483</v>
      </c>
      <c r="G64" t="s">
        <v>14</v>
      </c>
      <c r="H64" s="1">
        <v>5.14334592868547</v>
      </c>
    </row>
    <row r="65" spans="8:8" ht="27.75" hidden="1" customHeight="1">
      <c r="A65" s="33" t="s">
        <v>199</v>
      </c>
      <c r="B65" s="31" t="s">
        <v>66</v>
      </c>
      <c r="C65" t="s">
        <v>1119</v>
      </c>
      <c r="D65" s="32">
        <f t="shared" si="1"/>
        <v>36.1491523455643</v>
      </c>
      <c r="E65" t="s">
        <v>12</v>
      </c>
      <c r="F65" s="31" t="s">
        <v>1483</v>
      </c>
      <c r="G65" t="s">
        <v>14</v>
      </c>
      <c r="H65" s="1">
        <v>5.39422913227404</v>
      </c>
    </row>
    <row r="66" spans="8:8" ht="27.75" hidden="1" customHeight="1">
      <c r="A66" s="34" t="s">
        <v>921</v>
      </c>
      <c r="B66" s="31" t="s">
        <v>8</v>
      </c>
      <c r="C66" t="s">
        <v>1401</v>
      </c>
      <c r="D66" s="32">
        <f t="shared" si="1"/>
        <v>36.1491523455643</v>
      </c>
      <c r="E66" t="s">
        <v>12</v>
      </c>
      <c r="F66" s="31" t="s">
        <v>1483</v>
      </c>
      <c r="G66" t="s">
        <v>14</v>
      </c>
      <c r="H66" s="1">
        <v>5.88743786246893</v>
      </c>
    </row>
    <row r="67" spans="8:8" ht="27.75" hidden="1" customHeight="1">
      <c r="A67" s="33" t="s">
        <v>450</v>
      </c>
      <c r="B67" s="31" t="s">
        <v>8</v>
      </c>
      <c r="C67" t="s">
        <v>1230</v>
      </c>
      <c r="D67" s="32">
        <f t="shared" si="1"/>
        <v>36.1491523455643</v>
      </c>
      <c r="E67" t="s">
        <v>12</v>
      </c>
      <c r="F67" s="31" t="s">
        <v>1489</v>
      </c>
      <c r="G67" t="s">
        <v>427</v>
      </c>
      <c r="H67" s="1">
        <v>5.90149486141389</v>
      </c>
    </row>
    <row r="68" spans="8:8" ht="27.75" hidden="1" customHeight="1">
      <c r="A68" s="34" t="s">
        <v>740</v>
      </c>
      <c r="B68" s="31" t="s">
        <v>8</v>
      </c>
      <c r="C68" t="s">
        <v>1339</v>
      </c>
      <c r="D68" s="32">
        <f t="shared" si="1"/>
        <v>36.1491523455643</v>
      </c>
      <c r="E68" t="s">
        <v>12</v>
      </c>
      <c r="F68" s="31" t="s">
        <v>1487</v>
      </c>
      <c r="G68" t="s">
        <v>30</v>
      </c>
      <c r="H68" s="1">
        <v>6.00687869822485</v>
      </c>
    </row>
    <row r="69" spans="8:8" ht="27.75" hidden="1" customHeight="1">
      <c r="A69" s="34" t="s">
        <v>215</v>
      </c>
      <c r="B69" s="31" t="s">
        <v>8</v>
      </c>
      <c r="C69" t="s">
        <v>1127</v>
      </c>
      <c r="D69" s="32">
        <f t="shared" si="1"/>
        <v>36.1491523455643</v>
      </c>
      <c r="E69" t="s">
        <v>12</v>
      </c>
      <c r="F69" s="31" t="s">
        <v>1483</v>
      </c>
      <c r="G69" t="s">
        <v>14</v>
      </c>
      <c r="H69" s="1">
        <v>6.02342657342657</v>
      </c>
    </row>
    <row r="70" spans="8:8" ht="27.75" hidden="1" customHeight="1">
      <c r="A70" s="33" t="s">
        <v>1036</v>
      </c>
      <c r="B70" s="31" t="s">
        <v>8</v>
      </c>
      <c r="C70" t="s">
        <v>1452</v>
      </c>
      <c r="D70" s="32">
        <f t="shared" si="1"/>
        <v>36.1491523455643</v>
      </c>
      <c r="E70" t="s">
        <v>12</v>
      </c>
      <c r="F70" s="31" t="s">
        <v>1489</v>
      </c>
      <c r="G70" t="s">
        <v>427</v>
      </c>
      <c r="H70" s="1">
        <v>6.03579062853907</v>
      </c>
    </row>
    <row r="71" spans="8:8" ht="27.75" hidden="1" customHeight="1">
      <c r="A71" s="34" t="s">
        <v>1046</v>
      </c>
      <c r="B71" s="31" t="s">
        <v>8</v>
      </c>
      <c r="C71" t="s">
        <v>1455</v>
      </c>
      <c r="D71" s="32">
        <f t="shared" si="2" ref="D71:D103">D70</f>
        <v>36.1491523455643</v>
      </c>
      <c r="E71" t="s">
        <v>12</v>
      </c>
      <c r="F71" s="31" t="s">
        <v>1487</v>
      </c>
      <c r="G71" t="s">
        <v>30</v>
      </c>
      <c r="H71" s="1">
        <v>6.06802054513782</v>
      </c>
    </row>
    <row r="72" spans="8:8" ht="27.75" hidden="1" customHeight="1">
      <c r="A72" s="33" t="s">
        <v>379</v>
      </c>
      <c r="B72" s="31" t="s">
        <v>60</v>
      </c>
      <c r="C72" t="s">
        <v>1197</v>
      </c>
      <c r="D72" s="32">
        <f t="shared" si="2"/>
        <v>36.1491523455643</v>
      </c>
      <c r="E72" t="s">
        <v>12</v>
      </c>
      <c r="F72" s="31" t="s">
        <v>1483</v>
      </c>
      <c r="G72" t="s">
        <v>14</v>
      </c>
      <c r="H72" s="1">
        <v>6.13907496882793</v>
      </c>
    </row>
    <row r="73" spans="8:8" ht="27.75" hidden="1" customHeight="1">
      <c r="A73" s="34" t="s">
        <v>97</v>
      </c>
      <c r="B73" s="31" t="s">
        <v>8</v>
      </c>
      <c r="C73" t="s">
        <v>1079</v>
      </c>
      <c r="D73" s="32">
        <f t="shared" si="2"/>
        <v>36.1491523455643</v>
      </c>
      <c r="E73" t="s">
        <v>12</v>
      </c>
      <c r="F73" s="31" t="s">
        <v>1483</v>
      </c>
      <c r="G73" t="s">
        <v>14</v>
      </c>
      <c r="H73" s="1">
        <v>6.28108033707865</v>
      </c>
    </row>
    <row r="74" spans="8:8" ht="27.75" hidden="1" customHeight="1">
      <c r="A74" s="33" t="s">
        <v>100</v>
      </c>
      <c r="B74" s="31" t="s">
        <v>8</v>
      </c>
      <c r="C74" t="s">
        <v>1082</v>
      </c>
      <c r="D74" s="32">
        <f t="shared" si="2"/>
        <v>36.1491523455643</v>
      </c>
      <c r="E74" t="s">
        <v>12</v>
      </c>
      <c r="F74" s="31" t="s">
        <v>1483</v>
      </c>
      <c r="G74" t="s">
        <v>14</v>
      </c>
      <c r="H74" s="1">
        <v>6.28514096185738</v>
      </c>
    </row>
    <row r="75" spans="8:8" ht="27.75" hidden="1" customHeight="1">
      <c r="A75" s="34" t="s">
        <v>190</v>
      </c>
      <c r="B75" s="31" t="s">
        <v>8</v>
      </c>
      <c r="C75" t="s">
        <v>1111</v>
      </c>
      <c r="D75" s="32">
        <f t="shared" si="2"/>
        <v>36.1491523455643</v>
      </c>
      <c r="E75" t="s">
        <v>12</v>
      </c>
      <c r="F75" s="31" t="s">
        <v>1487</v>
      </c>
      <c r="G75" t="s">
        <v>30</v>
      </c>
      <c r="H75" s="1">
        <v>6.33133979284998</v>
      </c>
    </row>
    <row r="76" spans="8:8" ht="27.75" hidden="1" customHeight="1">
      <c r="A76" s="33" t="s">
        <v>636</v>
      </c>
      <c r="B76" s="31" t="s">
        <v>8</v>
      </c>
      <c r="C76" t="s">
        <v>1302</v>
      </c>
      <c r="D76" s="32">
        <f t="shared" si="2"/>
        <v>36.1491523455643</v>
      </c>
      <c r="E76" t="s">
        <v>12</v>
      </c>
      <c r="F76" s="31" t="s">
        <v>1487</v>
      </c>
      <c r="G76" t="s">
        <v>30</v>
      </c>
      <c r="H76" s="1">
        <v>6.34589882121807</v>
      </c>
    </row>
    <row r="77" spans="8:8" ht="27.75" hidden="1" customHeight="1">
      <c r="A77" s="31" t="s">
        <v>742</v>
      </c>
      <c r="B77" s="31" t="s">
        <v>8</v>
      </c>
      <c r="C77" t="s">
        <v>1341</v>
      </c>
      <c r="D77" s="32">
        <f t="shared" si="2"/>
        <v>36.1491523455643</v>
      </c>
      <c r="E77" t="s">
        <v>12</v>
      </c>
      <c r="F77" s="31" t="s">
        <v>1483</v>
      </c>
      <c r="G77" t="s">
        <v>14</v>
      </c>
      <c r="H77" s="1">
        <v>6.37759960916296</v>
      </c>
    </row>
    <row r="78" spans="8:8" ht="27.75" hidden="1" customHeight="1">
      <c r="A78" s="33" t="s">
        <v>58</v>
      </c>
      <c r="B78" s="31" t="s">
        <v>8</v>
      </c>
      <c r="C78" t="s">
        <v>1064</v>
      </c>
      <c r="D78" s="32">
        <f t="shared" si="2"/>
        <v>36.1491523455643</v>
      </c>
      <c r="E78" t="s">
        <v>12</v>
      </c>
      <c r="F78" s="31" t="s">
        <v>1483</v>
      </c>
      <c r="G78" t="s">
        <v>14</v>
      </c>
      <c r="H78" s="1">
        <v>6.38843657817109</v>
      </c>
    </row>
    <row r="79" spans="8:8" ht="27.75" hidden="1" customHeight="1">
      <c r="A79" s="34" t="s">
        <v>924</v>
      </c>
      <c r="B79" s="31" t="s">
        <v>8</v>
      </c>
      <c r="C79" t="s">
        <v>1404</v>
      </c>
      <c r="D79" s="32">
        <f t="shared" si="2"/>
        <v>36.1491523455643</v>
      </c>
      <c r="E79" t="s">
        <v>12</v>
      </c>
      <c r="F79" s="31" t="s">
        <v>1483</v>
      </c>
      <c r="G79" t="s">
        <v>14</v>
      </c>
      <c r="H79" s="1">
        <v>6.41920841553317</v>
      </c>
    </row>
    <row r="80" spans="8:8" ht="27.75" hidden="1" customHeight="1">
      <c r="A80" s="33" t="s">
        <v>207</v>
      </c>
      <c r="B80" s="31" t="s">
        <v>8</v>
      </c>
      <c r="C80" t="s">
        <v>1123</v>
      </c>
      <c r="D80" s="32">
        <f t="shared" si="2"/>
        <v>36.1491523455643</v>
      </c>
      <c r="E80" t="s">
        <v>12</v>
      </c>
      <c r="F80" s="31" t="s">
        <v>1486</v>
      </c>
      <c r="G80" t="s">
        <v>209</v>
      </c>
      <c r="H80" s="1">
        <v>6.43713523131673</v>
      </c>
    </row>
    <row r="81" spans="8:8" ht="27.75" hidden="1" customHeight="1">
      <c r="A81" s="31" t="s">
        <v>958</v>
      </c>
      <c r="B81" s="31" t="s">
        <v>8</v>
      </c>
      <c r="C81" t="s">
        <v>1424</v>
      </c>
      <c r="D81" s="32">
        <f t="shared" si="2"/>
        <v>36.1491523455643</v>
      </c>
      <c r="E81" t="s">
        <v>12</v>
      </c>
      <c r="F81" s="31" t="s">
        <v>1483</v>
      </c>
      <c r="G81" t="s">
        <v>14</v>
      </c>
      <c r="H81" s="1">
        <v>6.51364621893178</v>
      </c>
    </row>
    <row r="82" spans="8:8" ht="27.75" hidden="1" customHeight="1">
      <c r="A82" s="33" t="s">
        <v>506</v>
      </c>
      <c r="B82" s="31" t="s">
        <v>387</v>
      </c>
      <c r="C82" t="s">
        <v>1263</v>
      </c>
      <c r="D82" s="32">
        <f t="shared" si="2"/>
        <v>36.1491523455643</v>
      </c>
      <c r="E82" t="s">
        <v>12</v>
      </c>
      <c r="F82" s="31" t="s">
        <v>1483</v>
      </c>
      <c r="G82" t="s">
        <v>14</v>
      </c>
      <c r="H82" s="1">
        <v>6.60192457886677</v>
      </c>
    </row>
    <row r="83" spans="8:8" ht="27.75" hidden="1" customHeight="1">
      <c r="A83" s="34" t="s">
        <v>977</v>
      </c>
      <c r="B83" s="31" t="s">
        <v>8</v>
      </c>
      <c r="C83" t="s">
        <v>1433</v>
      </c>
      <c r="D83" s="32">
        <f t="shared" si="2"/>
        <v>36.1491523455643</v>
      </c>
      <c r="E83" t="s">
        <v>12</v>
      </c>
      <c r="F83" s="31" t="s">
        <v>1483</v>
      </c>
      <c r="G83" t="s">
        <v>14</v>
      </c>
      <c r="H83" s="1">
        <v>6.62131043586293</v>
      </c>
    </row>
    <row r="84" spans="8:8" ht="27.75" hidden="1" customHeight="1">
      <c r="A84" s="34" t="s">
        <v>399</v>
      </c>
      <c r="B84" s="31" t="s">
        <v>8</v>
      </c>
      <c r="C84" t="s">
        <v>1212</v>
      </c>
      <c r="D84" s="32">
        <f t="shared" si="2"/>
        <v>36.1491523455643</v>
      </c>
      <c r="E84" t="s">
        <v>12</v>
      </c>
      <c r="F84" s="31" t="s">
        <v>1487</v>
      </c>
      <c r="G84" t="s">
        <v>30</v>
      </c>
      <c r="H84" s="1">
        <v>6.64665158601057</v>
      </c>
    </row>
    <row r="85" spans="8:8" ht="27.75" hidden="1" customHeight="1">
      <c r="A85" s="34" t="s">
        <v>521</v>
      </c>
      <c r="B85" s="31" t="s">
        <v>8</v>
      </c>
      <c r="C85" t="s">
        <v>1270</v>
      </c>
      <c r="D85" s="32">
        <f t="shared" si="2"/>
        <v>36.1491523455643</v>
      </c>
      <c r="E85" t="s">
        <v>12</v>
      </c>
      <c r="F85" s="31" t="s">
        <v>1483</v>
      </c>
      <c r="G85" t="s">
        <v>14</v>
      </c>
      <c r="H85" s="1">
        <v>6.67934687953556</v>
      </c>
    </row>
    <row r="86" spans="8:8" ht="27.75" hidden="1" customHeight="1">
      <c r="A86" s="34" t="s">
        <v>542</v>
      </c>
      <c r="B86" s="31" t="s">
        <v>8</v>
      </c>
      <c r="C86" t="s">
        <v>1281</v>
      </c>
      <c r="D86" s="32">
        <f t="shared" si="2"/>
        <v>36.1491523455643</v>
      </c>
      <c r="E86" t="s">
        <v>12</v>
      </c>
      <c r="F86" s="31" t="s">
        <v>1487</v>
      </c>
      <c r="G86" t="s">
        <v>30</v>
      </c>
      <c r="H86" s="1">
        <v>6.70671534186242</v>
      </c>
    </row>
    <row r="87" spans="8:8" ht="27.75" hidden="1" customHeight="1">
      <c r="A87" s="34" t="s">
        <v>978</v>
      </c>
      <c r="B87" s="31" t="s">
        <v>8</v>
      </c>
      <c r="C87" t="s">
        <v>1434</v>
      </c>
      <c r="D87" s="32">
        <f t="shared" si="2"/>
        <v>36.1491523455643</v>
      </c>
      <c r="E87" t="s">
        <v>12</v>
      </c>
      <c r="F87" s="31" t="s">
        <v>1487</v>
      </c>
      <c r="G87" t="s">
        <v>30</v>
      </c>
      <c r="H87" s="1">
        <v>6.82204793252417</v>
      </c>
    </row>
    <row r="88" spans="8:8" ht="27.75" hidden="1" customHeight="1">
      <c r="A88" s="34" t="s">
        <v>52</v>
      </c>
      <c r="B88" s="31" t="s">
        <v>8</v>
      </c>
      <c r="C88" t="s">
        <v>1058</v>
      </c>
      <c r="D88" s="32">
        <f t="shared" si="2"/>
        <v>36.1491523455643</v>
      </c>
      <c r="E88" t="s">
        <v>12</v>
      </c>
      <c r="F88" s="31" t="s">
        <v>1483</v>
      </c>
      <c r="G88" t="s">
        <v>14</v>
      </c>
      <c r="H88" s="1">
        <v>6.85431589431747</v>
      </c>
    </row>
    <row r="89" spans="8:8" ht="27.75" hidden="1" customHeight="1">
      <c r="A89" s="34" t="s">
        <v>470</v>
      </c>
      <c r="B89" s="31" t="s">
        <v>8</v>
      </c>
      <c r="C89" t="s">
        <v>1241</v>
      </c>
      <c r="D89" s="32">
        <f t="shared" si="2"/>
        <v>36.1491523455643</v>
      </c>
      <c r="E89" t="s">
        <v>12</v>
      </c>
      <c r="F89" s="31" t="s">
        <v>1483</v>
      </c>
      <c r="G89" t="s">
        <v>14</v>
      </c>
      <c r="H89" s="1">
        <v>7.01760768003646</v>
      </c>
    </row>
    <row r="90" spans="8:8" ht="27.75" hidden="1" customHeight="1">
      <c r="A90" s="31" t="s">
        <v>971</v>
      </c>
      <c r="B90" s="31" t="s">
        <v>8</v>
      </c>
      <c r="C90" t="s">
        <v>1431</v>
      </c>
      <c r="D90" s="32">
        <f t="shared" si="2"/>
        <v>36.1491523455643</v>
      </c>
      <c r="E90" t="s">
        <v>12</v>
      </c>
      <c r="F90" s="31" t="s">
        <v>1483</v>
      </c>
      <c r="G90" t="s">
        <v>14</v>
      </c>
      <c r="H90" s="1">
        <v>7.08495567375887</v>
      </c>
    </row>
    <row r="91" spans="8:8" ht="27.75" hidden="1" customHeight="1">
      <c r="A91" s="34" t="s">
        <v>680</v>
      </c>
      <c r="B91" s="31" t="s">
        <v>8</v>
      </c>
      <c r="C91" t="s">
        <v>1320</v>
      </c>
      <c r="D91" s="32">
        <f t="shared" si="2"/>
        <v>36.1491523455643</v>
      </c>
      <c r="E91" t="s">
        <v>12</v>
      </c>
      <c r="F91" s="31" t="s">
        <v>1487</v>
      </c>
      <c r="G91" t="s">
        <v>30</v>
      </c>
      <c r="H91" s="1">
        <v>7.08683199215929</v>
      </c>
    </row>
    <row r="92" spans="8:8" ht="27.75" hidden="1" customHeight="1">
      <c r="A92" s="33" t="s">
        <v>628</v>
      </c>
      <c r="B92" s="31" t="s">
        <v>8</v>
      </c>
      <c r="C92" t="s">
        <v>1299</v>
      </c>
      <c r="D92" s="32">
        <f t="shared" si="2"/>
        <v>36.1491523455643</v>
      </c>
      <c r="E92" t="s">
        <v>12</v>
      </c>
      <c r="F92" s="31" t="s">
        <v>1487</v>
      </c>
      <c r="G92" t="s">
        <v>30</v>
      </c>
      <c r="H92" s="1">
        <v>7.27193767908309</v>
      </c>
    </row>
    <row r="93" spans="8:8" ht="27.75" hidden="1" customHeight="1">
      <c r="A93" s="34" t="s">
        <v>194</v>
      </c>
      <c r="B93" s="31" t="s">
        <v>8</v>
      </c>
      <c r="C93" t="s">
        <v>1114</v>
      </c>
      <c r="D93" s="32">
        <f t="shared" si="2"/>
        <v>36.1491523455643</v>
      </c>
      <c r="E93" t="s">
        <v>12</v>
      </c>
      <c r="F93" s="31" t="s">
        <v>1483</v>
      </c>
      <c r="G93" t="s">
        <v>14</v>
      </c>
      <c r="H93" s="1">
        <v>7.29926385619516</v>
      </c>
    </row>
    <row r="94" spans="8:8" ht="27.75" hidden="1" customHeight="1">
      <c r="A94" s="34" t="s">
        <v>339</v>
      </c>
      <c r="B94" s="31" t="s">
        <v>8</v>
      </c>
      <c r="C94" t="s">
        <v>1170</v>
      </c>
      <c r="D94" s="32">
        <f t="shared" si="2"/>
        <v>36.1491523455643</v>
      </c>
      <c r="E94" t="s">
        <v>12</v>
      </c>
      <c r="F94" s="31" t="s">
        <v>1483</v>
      </c>
      <c r="G94" t="s">
        <v>14</v>
      </c>
      <c r="H94" s="1">
        <v>7.33102153910498</v>
      </c>
    </row>
    <row r="95" spans="8:8" ht="27.75" hidden="1" customHeight="1">
      <c r="A95" s="33" t="s">
        <v>98</v>
      </c>
      <c r="B95" s="31" t="s">
        <v>8</v>
      </c>
      <c r="C95" t="s">
        <v>1080</v>
      </c>
      <c r="D95" s="32">
        <f t="shared" si="2"/>
        <v>36.1491523455643</v>
      </c>
      <c r="E95" t="s">
        <v>12</v>
      </c>
      <c r="F95" s="31" t="s">
        <v>1483</v>
      </c>
      <c r="G95" t="s">
        <v>14</v>
      </c>
      <c r="H95" s="1">
        <v>7.46368852459016</v>
      </c>
    </row>
    <row r="96" spans="8:8" ht="27.75" hidden="1" customHeight="1">
      <c r="A96" s="31" t="s">
        <v>640</v>
      </c>
      <c r="B96" s="31" t="s">
        <v>8</v>
      </c>
      <c r="C96" t="s">
        <v>1304</v>
      </c>
      <c r="D96" s="32">
        <f t="shared" si="2"/>
        <v>36.1491523455643</v>
      </c>
      <c r="E96" t="s">
        <v>12</v>
      </c>
      <c r="F96" s="31" t="s">
        <v>1487</v>
      </c>
      <c r="G96" t="s">
        <v>30</v>
      </c>
      <c r="H96" s="1">
        <v>7.51410944206008</v>
      </c>
    </row>
    <row r="97" spans="8:8" ht="27.75" hidden="1" customHeight="1">
      <c r="A97" s="34" t="s">
        <v>79</v>
      </c>
      <c r="B97" s="31" t="s">
        <v>8</v>
      </c>
      <c r="C97" t="s">
        <v>1069</v>
      </c>
      <c r="D97" s="32">
        <f t="shared" si="2"/>
        <v>36.1491523455643</v>
      </c>
      <c r="E97" t="s">
        <v>12</v>
      </c>
      <c r="F97" s="31" t="s">
        <v>1488</v>
      </c>
      <c r="G97" t="s">
        <v>39</v>
      </c>
      <c r="H97" s="1">
        <v>8.13586333540244</v>
      </c>
    </row>
    <row r="98" spans="8:8" ht="27.75" hidden="1" customHeight="1">
      <c r="A98" s="33" t="s">
        <v>57</v>
      </c>
      <c r="B98" s="31" t="s">
        <v>8</v>
      </c>
      <c r="C98" t="s">
        <v>1063</v>
      </c>
      <c r="D98" s="32">
        <f t="shared" si="2"/>
        <v>36.1491523455643</v>
      </c>
      <c r="E98" t="s">
        <v>12</v>
      </c>
      <c r="F98" s="31" t="s">
        <v>1483</v>
      </c>
      <c r="G98" t="s">
        <v>14</v>
      </c>
      <c r="H98" s="1">
        <v>8.3661011874556</v>
      </c>
    </row>
    <row r="99" spans="8:8" ht="27.75" hidden="1" customHeight="1">
      <c r="A99" s="34" t="s">
        <v>627</v>
      </c>
      <c r="B99" s="31" t="s">
        <v>8</v>
      </c>
      <c r="C99" t="s">
        <v>1298</v>
      </c>
      <c r="D99" s="32">
        <f t="shared" si="2"/>
        <v>36.1491523455643</v>
      </c>
      <c r="E99" t="s">
        <v>12</v>
      </c>
      <c r="F99" s="31" t="s">
        <v>1483</v>
      </c>
      <c r="G99" t="s">
        <v>14</v>
      </c>
      <c r="H99" s="1">
        <v>8.40594578313253</v>
      </c>
    </row>
    <row r="100" spans="8:8" ht="27.75" hidden="1" customHeight="1">
      <c r="A100" s="33" t="s">
        <v>766</v>
      </c>
      <c r="B100" s="31" t="s">
        <v>401</v>
      </c>
      <c r="C100" t="s">
        <v>1355</v>
      </c>
      <c r="D100" s="32">
        <f t="shared" si="2"/>
        <v>36.1491523455643</v>
      </c>
      <c r="E100" t="s">
        <v>12</v>
      </c>
      <c r="F100" s="31" t="s">
        <v>1487</v>
      </c>
      <c r="G100" t="s">
        <v>30</v>
      </c>
      <c r="H100" s="1">
        <v>8.49359048723898</v>
      </c>
    </row>
    <row r="101" spans="8:8" ht="27.75" hidden="1" customHeight="1">
      <c r="A101" s="34" t="s">
        <v>939</v>
      </c>
      <c r="B101" s="31" t="s">
        <v>8</v>
      </c>
      <c r="C101" t="s">
        <v>1413</v>
      </c>
      <c r="D101" s="32">
        <f t="shared" si="2"/>
        <v>36.1491523455643</v>
      </c>
      <c r="E101" t="s">
        <v>12</v>
      </c>
      <c r="F101" s="31" t="s">
        <v>1483</v>
      </c>
      <c r="G101" t="s">
        <v>14</v>
      </c>
      <c r="H101" s="1">
        <v>8.50435322069694</v>
      </c>
    </row>
    <row r="102" spans="8:8" ht="27.75" hidden="1" customHeight="1">
      <c r="A102" s="33" t="s">
        <v>263</v>
      </c>
      <c r="B102" s="31" t="s">
        <v>8</v>
      </c>
      <c r="C102" t="s">
        <v>1151</v>
      </c>
      <c r="D102" s="32">
        <f t="shared" si="2"/>
        <v>36.1491523455643</v>
      </c>
      <c r="E102" t="s">
        <v>12</v>
      </c>
      <c r="F102" s="31" t="s">
        <v>1487</v>
      </c>
      <c r="G102" t="s">
        <v>30</v>
      </c>
      <c r="H102" s="1">
        <v>8.55292432035268</v>
      </c>
    </row>
    <row r="103" spans="8:8" ht="27.75" hidden="1" customHeight="1">
      <c r="A103" s="34" t="s">
        <v>56</v>
      </c>
      <c r="B103" s="31" t="s">
        <v>8</v>
      </c>
      <c r="C103" t="s">
        <v>1062</v>
      </c>
      <c r="D103" s="32">
        <f t="shared" si="2"/>
        <v>36.1491523455643</v>
      </c>
      <c r="E103" t="s">
        <v>12</v>
      </c>
      <c r="F103" s="31" t="s">
        <v>1487</v>
      </c>
      <c r="G103" t="s">
        <v>30</v>
      </c>
      <c r="H103" s="1">
        <v>8.77112055974166</v>
      </c>
    </row>
    <row r="104" spans="8:8" ht="27.75" hidden="1" customHeight="1">
      <c r="A104" s="33" t="s">
        <v>489</v>
      </c>
      <c r="B104" s="31" t="s">
        <v>401</v>
      </c>
      <c r="C104" t="s">
        <v>1254</v>
      </c>
      <c r="D104" s="32">
        <v>8.39671215880893</v>
      </c>
      <c r="E104" t="s">
        <v>9</v>
      </c>
      <c r="F104" s="31" t="s">
        <v>10</v>
      </c>
      <c r="G104" t="s">
        <v>11</v>
      </c>
      <c r="H104" s="1">
        <v>8.81654776674938</v>
      </c>
    </row>
    <row r="105" spans="8:8" ht="27.75" hidden="1" customHeight="1">
      <c r="A105" s="34" t="s">
        <v>398</v>
      </c>
      <c r="B105" s="31" t="s">
        <v>8</v>
      </c>
      <c r="C105" t="s">
        <v>1211</v>
      </c>
      <c r="D105" s="32">
        <f t="shared" si="3" ref="D105:D142">D104</f>
        <v>8.39671215880893</v>
      </c>
      <c r="E105" t="s">
        <v>12</v>
      </c>
      <c r="F105" s="31" t="s">
        <v>1483</v>
      </c>
      <c r="G105" t="s">
        <v>14</v>
      </c>
      <c r="H105" s="1">
        <v>8.91331138287865</v>
      </c>
    </row>
    <row r="106" spans="8:8" ht="27.75" hidden="1" customHeight="1">
      <c r="A106" s="34" t="s">
        <v>757</v>
      </c>
      <c r="B106" s="31" t="s">
        <v>8</v>
      </c>
      <c r="C106" t="s">
        <v>1346</v>
      </c>
      <c r="D106" s="32">
        <f t="shared" si="3"/>
        <v>8.39671215880893</v>
      </c>
      <c r="E106" t="s">
        <v>12</v>
      </c>
      <c r="F106" s="31" t="s">
        <v>1483</v>
      </c>
      <c r="G106" t="s">
        <v>14</v>
      </c>
      <c r="H106" s="1">
        <v>8.94499355138259</v>
      </c>
    </row>
    <row r="107" spans="8:8" ht="27.75" hidden="1" customHeight="1">
      <c r="A107" s="33" t="s">
        <v>1017</v>
      </c>
      <c r="B107" s="31" t="s">
        <v>8</v>
      </c>
      <c r="C107" t="s">
        <v>1445</v>
      </c>
      <c r="D107" s="32">
        <f t="shared" si="3"/>
        <v>8.39671215880893</v>
      </c>
      <c r="E107" t="s">
        <v>12</v>
      </c>
      <c r="F107" s="31" t="s">
        <v>1483</v>
      </c>
      <c r="G107" t="s">
        <v>14</v>
      </c>
      <c r="H107" s="1">
        <v>8.99143928571429</v>
      </c>
    </row>
    <row r="108" spans="8:8" ht="27.75" hidden="1" customHeight="1">
      <c r="A108" s="31" t="s">
        <v>1018</v>
      </c>
      <c r="B108" s="31" t="s">
        <v>8</v>
      </c>
      <c r="C108" t="s">
        <v>1445</v>
      </c>
      <c r="D108" s="32">
        <f t="shared" si="3"/>
        <v>8.39671215880893</v>
      </c>
      <c r="E108" t="s">
        <v>12</v>
      </c>
      <c r="F108" s="31" t="s">
        <v>1488</v>
      </c>
      <c r="G108" t="s">
        <v>39</v>
      </c>
      <c r="H108" s="1">
        <v>8.99143928571429</v>
      </c>
    </row>
    <row r="109" spans="8:8" ht="27.75" hidden="1" customHeight="1">
      <c r="A109" s="33" t="s">
        <v>347</v>
      </c>
      <c r="B109" s="31" t="s">
        <v>8</v>
      </c>
      <c r="C109" t="s">
        <v>1177</v>
      </c>
      <c r="D109" s="32">
        <f t="shared" si="3"/>
        <v>8.39671215880893</v>
      </c>
      <c r="E109" t="s">
        <v>12</v>
      </c>
      <c r="F109" s="31" t="s">
        <v>1483</v>
      </c>
      <c r="G109" t="s">
        <v>14</v>
      </c>
      <c r="H109" s="1">
        <v>9.16992245802239</v>
      </c>
    </row>
    <row r="110" spans="8:8" ht="27.75" hidden="1" customHeight="1">
      <c r="A110" s="31" t="s">
        <v>981</v>
      </c>
      <c r="B110" s="31" t="s">
        <v>544</v>
      </c>
      <c r="C110" t="s">
        <v>1438</v>
      </c>
      <c r="D110" s="32">
        <f t="shared" si="3"/>
        <v>8.39671215880893</v>
      </c>
      <c r="E110" t="s">
        <v>12</v>
      </c>
      <c r="F110" s="31" t="s">
        <v>1484</v>
      </c>
      <c r="G110" t="s">
        <v>139</v>
      </c>
      <c r="H110" s="1">
        <v>9.21037951807229</v>
      </c>
    </row>
    <row r="111" spans="8:8" ht="27.75" hidden="1" customHeight="1">
      <c r="A111" s="34" t="s">
        <v>158</v>
      </c>
      <c r="B111" s="31" t="s">
        <v>8</v>
      </c>
      <c r="C111" t="s">
        <v>1103</v>
      </c>
      <c r="D111" s="32">
        <f t="shared" si="3"/>
        <v>8.39671215880893</v>
      </c>
      <c r="E111" t="s">
        <v>12</v>
      </c>
      <c r="F111" s="31" t="s">
        <v>1483</v>
      </c>
      <c r="G111" t="s">
        <v>14</v>
      </c>
      <c r="H111" s="1">
        <v>9.45555295315682</v>
      </c>
    </row>
    <row r="112" spans="8:8" ht="27.75" hidden="1" customHeight="1">
      <c r="A112" s="33" t="s">
        <v>110</v>
      </c>
      <c r="B112" s="31" t="s">
        <v>8</v>
      </c>
      <c r="C112" t="s">
        <v>1086</v>
      </c>
      <c r="D112" s="32">
        <f t="shared" si="3"/>
        <v>8.39671215880893</v>
      </c>
      <c r="E112" t="s">
        <v>12</v>
      </c>
      <c r="F112" s="31" t="s">
        <v>1483</v>
      </c>
      <c r="G112" t="s">
        <v>14</v>
      </c>
      <c r="H112" s="1">
        <v>9.66821428571428</v>
      </c>
    </row>
    <row r="113" spans="8:8" ht="27.75" hidden="1" customHeight="1">
      <c r="A113" s="34" t="s">
        <v>957</v>
      </c>
      <c r="B113" s="31" t="s">
        <v>8</v>
      </c>
      <c r="C113" t="s">
        <v>1424</v>
      </c>
      <c r="D113" s="32">
        <f t="shared" si="3"/>
        <v>8.39671215880893</v>
      </c>
      <c r="E113" t="s">
        <v>12</v>
      </c>
      <c r="F113" s="31" t="s">
        <v>1483</v>
      </c>
      <c r="G113" t="s">
        <v>14</v>
      </c>
      <c r="H113" s="1">
        <v>9.77046932839767</v>
      </c>
    </row>
    <row r="114" spans="8:8" ht="27.75" hidden="1" customHeight="1">
      <c r="A114" s="34" t="s">
        <v>650</v>
      </c>
      <c r="B114" s="31" t="s">
        <v>8</v>
      </c>
      <c r="C114" t="s">
        <v>1310</v>
      </c>
      <c r="D114" s="32">
        <f t="shared" si="3"/>
        <v>8.39671215880893</v>
      </c>
      <c r="E114" t="s">
        <v>12</v>
      </c>
      <c r="F114" s="31" t="s">
        <v>1483</v>
      </c>
      <c r="G114" t="s">
        <v>14</v>
      </c>
      <c r="H114" s="1">
        <v>9.79542763157895</v>
      </c>
    </row>
    <row r="115" spans="8:8" ht="27.75" hidden="1" customHeight="1">
      <c r="A115" s="33" t="s">
        <v>191</v>
      </c>
      <c r="B115" s="31" t="s">
        <v>8</v>
      </c>
      <c r="C115" t="s">
        <v>1112</v>
      </c>
      <c r="D115" s="32">
        <f t="shared" si="3"/>
        <v>8.39671215880893</v>
      </c>
      <c r="E115" t="s">
        <v>12</v>
      </c>
      <c r="F115" s="31" t="s">
        <v>1483</v>
      </c>
      <c r="G115" t="s">
        <v>14</v>
      </c>
      <c r="H115" s="1">
        <v>9.94707426234943</v>
      </c>
    </row>
    <row r="116" spans="8:8" ht="27.75" hidden="1" customHeight="1">
      <c r="A116" s="31" t="s">
        <v>404</v>
      </c>
      <c r="B116" s="31" t="s">
        <v>8</v>
      </c>
      <c r="C116" t="s">
        <v>1216</v>
      </c>
      <c r="D116" s="32">
        <f t="shared" si="3"/>
        <v>8.39671215880893</v>
      </c>
      <c r="E116" t="s">
        <v>12</v>
      </c>
      <c r="F116" s="31" t="s">
        <v>1486</v>
      </c>
      <c r="G116" t="s">
        <v>209</v>
      </c>
      <c r="H116" s="1">
        <v>9.98168712283932</v>
      </c>
    </row>
    <row r="117" spans="8:8" ht="27.75" hidden="1" customHeight="1">
      <c r="A117" s="34" t="s">
        <v>1016</v>
      </c>
      <c r="B117" s="31" t="s">
        <v>8</v>
      </c>
      <c r="C117" t="s">
        <v>1444</v>
      </c>
      <c r="D117" s="32">
        <f t="shared" si="3"/>
        <v>8.39671215880893</v>
      </c>
      <c r="E117" t="s">
        <v>12</v>
      </c>
      <c r="F117" s="31" t="s">
        <v>1488</v>
      </c>
      <c r="G117" t="s">
        <v>39</v>
      </c>
      <c r="H117" s="1">
        <v>10.0565525494277</v>
      </c>
    </row>
    <row r="118" spans="8:8" ht="27.75" hidden="1" customHeight="1">
      <c r="A118" s="34" t="s">
        <v>922</v>
      </c>
      <c r="B118" s="31" t="s">
        <v>8</v>
      </c>
      <c r="C118" t="s">
        <v>1402</v>
      </c>
      <c r="D118" s="32">
        <f t="shared" si="3"/>
        <v>8.39671215880893</v>
      </c>
      <c r="E118" t="s">
        <v>12</v>
      </c>
      <c r="F118" s="31" t="s">
        <v>1483</v>
      </c>
      <c r="G118" t="s">
        <v>14</v>
      </c>
      <c r="H118" s="1">
        <v>10.1586020618557</v>
      </c>
    </row>
    <row r="119" spans="8:8" ht="27.75" hidden="1" customHeight="1">
      <c r="A119" s="34" t="s">
        <v>196</v>
      </c>
      <c r="B119" s="31" t="s">
        <v>8</v>
      </c>
      <c r="C119" t="s">
        <v>1116</v>
      </c>
      <c r="D119" s="32">
        <f t="shared" si="3"/>
        <v>8.39671215880893</v>
      </c>
      <c r="E119" t="s">
        <v>12</v>
      </c>
      <c r="F119" s="31" t="s">
        <v>1483</v>
      </c>
      <c r="G119" t="s">
        <v>14</v>
      </c>
      <c r="H119" s="1">
        <v>10.1783538704581</v>
      </c>
    </row>
    <row r="120" spans="8:8" ht="27.75" hidden="1" customHeight="1">
      <c r="A120" s="34" t="s">
        <v>75</v>
      </c>
      <c r="B120" s="31" t="s">
        <v>8</v>
      </c>
      <c r="C120" t="s">
        <v>1068</v>
      </c>
      <c r="D120" s="32">
        <f t="shared" si="3"/>
        <v>8.39671215880893</v>
      </c>
      <c r="E120" t="s">
        <v>12</v>
      </c>
      <c r="F120" s="31" t="s">
        <v>1483</v>
      </c>
      <c r="G120" t="s">
        <v>14</v>
      </c>
      <c r="H120" s="1">
        <v>10.1890541786153</v>
      </c>
    </row>
    <row r="121" spans="8:8" ht="27.75" hidden="1" customHeight="1">
      <c r="A121" s="31" t="s">
        <v>826</v>
      </c>
      <c r="B121" s="31" t="s">
        <v>8</v>
      </c>
      <c r="C121" t="s">
        <v>1377</v>
      </c>
      <c r="D121" s="32">
        <f t="shared" si="3"/>
        <v>8.39671215880893</v>
      </c>
      <c r="E121" t="s">
        <v>12</v>
      </c>
      <c r="F121" s="31" t="s">
        <v>1483</v>
      </c>
      <c r="G121" t="s">
        <v>14</v>
      </c>
      <c r="H121" s="1">
        <v>10.3081743772242</v>
      </c>
    </row>
    <row r="122" spans="8:8" ht="27.75" hidden="1" customHeight="1">
      <c r="A122" s="33" t="s">
        <v>400</v>
      </c>
      <c r="B122" s="31" t="s">
        <v>401</v>
      </c>
      <c r="C122" t="s">
        <v>1213</v>
      </c>
      <c r="D122" s="32">
        <f t="shared" si="3"/>
        <v>8.39671215880893</v>
      </c>
      <c r="E122" t="s">
        <v>12</v>
      </c>
      <c r="F122" s="31" t="s">
        <v>1487</v>
      </c>
      <c r="G122" t="s">
        <v>30</v>
      </c>
      <c r="H122" s="1">
        <v>10.355446486399</v>
      </c>
    </row>
    <row r="123" spans="8:8" ht="27.75" hidden="1" customHeight="1">
      <c r="A123" s="34" t="s">
        <v>762</v>
      </c>
      <c r="B123" s="31" t="s">
        <v>8</v>
      </c>
      <c r="C123" t="s">
        <v>1351</v>
      </c>
      <c r="D123" s="32">
        <f t="shared" si="3"/>
        <v>8.39671215880893</v>
      </c>
      <c r="E123" t="s">
        <v>12</v>
      </c>
      <c r="F123" s="31" t="s">
        <v>1487</v>
      </c>
      <c r="G123" t="s">
        <v>30</v>
      </c>
      <c r="H123" s="1">
        <v>10.4585452462772</v>
      </c>
    </row>
    <row r="124" spans="8:8" ht="27.75" hidden="1" customHeight="1">
      <c r="A124" s="34" t="s">
        <v>363</v>
      </c>
      <c r="B124" s="31" t="s">
        <v>8</v>
      </c>
      <c r="C124" t="s">
        <v>1185</v>
      </c>
      <c r="D124" s="32">
        <f t="shared" si="3"/>
        <v>8.39671215880893</v>
      </c>
      <c r="E124" t="s">
        <v>12</v>
      </c>
      <c r="F124" s="31" t="s">
        <v>1483</v>
      </c>
      <c r="G124" t="s">
        <v>14</v>
      </c>
      <c r="H124" s="1">
        <v>10.5025271936186</v>
      </c>
    </row>
    <row r="125" spans="8:8" ht="27.75" hidden="1" customHeight="1">
      <c r="A125" s="34" t="s">
        <v>937</v>
      </c>
      <c r="B125" s="31" t="s">
        <v>8</v>
      </c>
      <c r="C125" t="s">
        <v>1411</v>
      </c>
      <c r="D125" s="32">
        <f t="shared" si="3"/>
        <v>8.39671215880893</v>
      </c>
      <c r="E125" t="s">
        <v>12</v>
      </c>
      <c r="F125" s="31" t="s">
        <v>1487</v>
      </c>
      <c r="G125" t="s">
        <v>30</v>
      </c>
      <c r="H125" s="1">
        <v>11.0102841749419</v>
      </c>
    </row>
    <row r="126" spans="8:8" ht="27.75" hidden="1" customHeight="1">
      <c r="A126" s="34" t="s">
        <v>211</v>
      </c>
      <c r="B126" s="31" t="s">
        <v>8</v>
      </c>
      <c r="C126" t="s">
        <v>1125</v>
      </c>
      <c r="D126" s="32">
        <f t="shared" si="3"/>
        <v>8.39671215880893</v>
      </c>
      <c r="E126" t="s">
        <v>12</v>
      </c>
      <c r="F126" s="31" t="s">
        <v>1483</v>
      </c>
      <c r="G126" t="s">
        <v>14</v>
      </c>
      <c r="H126" s="1">
        <v>11.179185468847</v>
      </c>
    </row>
    <row r="127" spans="8:8" ht="27.75" hidden="1" customHeight="1">
      <c r="A127" s="34" t="s">
        <v>923</v>
      </c>
      <c r="B127" s="31" t="s">
        <v>8</v>
      </c>
      <c r="C127" t="s">
        <v>1403</v>
      </c>
      <c r="D127" s="32">
        <f t="shared" si="3"/>
        <v>8.39671215880893</v>
      </c>
      <c r="E127" t="s">
        <v>12</v>
      </c>
      <c r="F127" s="31" t="s">
        <v>1487</v>
      </c>
      <c r="G127" t="s">
        <v>30</v>
      </c>
      <c r="H127" s="1">
        <v>11.4014399935822</v>
      </c>
    </row>
    <row r="128" spans="8:8" ht="27.75" hidden="1" customHeight="1">
      <c r="A128" s="34" t="s">
        <v>112</v>
      </c>
      <c r="B128" s="31" t="s">
        <v>8</v>
      </c>
      <c r="C128" t="s">
        <v>1088</v>
      </c>
      <c r="D128" s="32">
        <f t="shared" si="3"/>
        <v>8.39671215880893</v>
      </c>
      <c r="E128" t="s">
        <v>12</v>
      </c>
      <c r="F128" s="31" t="s">
        <v>1483</v>
      </c>
      <c r="G128" t="s">
        <v>14</v>
      </c>
      <c r="H128" s="1">
        <v>11.4246583601286</v>
      </c>
    </row>
    <row r="129" spans="8:8" ht="27.75" hidden="1" customHeight="1">
      <c r="A129" s="34" t="s">
        <v>488</v>
      </c>
      <c r="B129" s="31" t="s">
        <v>8</v>
      </c>
      <c r="C129" t="s">
        <v>1253</v>
      </c>
      <c r="D129" s="32">
        <f t="shared" si="3"/>
        <v>8.39671215880893</v>
      </c>
      <c r="E129" t="s">
        <v>12</v>
      </c>
      <c r="F129" s="31" t="s">
        <v>1483</v>
      </c>
      <c r="G129" t="s">
        <v>14</v>
      </c>
      <c r="H129" s="1">
        <v>11.4695552631579</v>
      </c>
    </row>
    <row r="130" spans="8:8" ht="27.75" hidden="1" customHeight="1">
      <c r="A130" s="34" t="s">
        <v>330</v>
      </c>
      <c r="B130" s="31" t="s">
        <v>202</v>
      </c>
      <c r="C130" t="s">
        <v>1168</v>
      </c>
      <c r="D130" s="32">
        <f t="shared" si="3"/>
        <v>8.39671215880893</v>
      </c>
      <c r="E130" t="s">
        <v>12</v>
      </c>
      <c r="F130" s="31" t="s">
        <v>1487</v>
      </c>
      <c r="G130" t="s">
        <v>30</v>
      </c>
      <c r="H130" s="1">
        <v>11.7339741311216</v>
      </c>
    </row>
    <row r="131" spans="8:8" ht="27.75" hidden="1" customHeight="1">
      <c r="A131" s="33" t="s">
        <v>474</v>
      </c>
      <c r="B131" s="31" t="s">
        <v>8</v>
      </c>
      <c r="C131" t="s">
        <v>1246</v>
      </c>
      <c r="D131" s="32">
        <f t="shared" si="3"/>
        <v>8.39671215880893</v>
      </c>
      <c r="E131" t="s">
        <v>12</v>
      </c>
      <c r="F131" s="31" t="s">
        <v>1483</v>
      </c>
      <c r="G131" t="s">
        <v>14</v>
      </c>
      <c r="H131" s="1">
        <v>11.7999539744423</v>
      </c>
    </row>
    <row r="132" spans="8:8" ht="27.75" hidden="1" customHeight="1">
      <c r="A132" s="34" t="s">
        <v>327</v>
      </c>
      <c r="B132" s="31" t="s">
        <v>8</v>
      </c>
      <c r="C132" t="s">
        <v>1165</v>
      </c>
      <c r="D132" s="32">
        <f t="shared" si="3"/>
        <v>8.39671215880893</v>
      </c>
      <c r="E132" t="s">
        <v>12</v>
      </c>
      <c r="F132" s="31" t="s">
        <v>1486</v>
      </c>
      <c r="G132" t="s">
        <v>209</v>
      </c>
      <c r="H132" s="1">
        <v>11.9701700680272</v>
      </c>
    </row>
    <row r="133" spans="8:8" ht="27.75" hidden="1" customHeight="1">
      <c r="A133" s="33" t="s">
        <v>328</v>
      </c>
      <c r="B133" s="31" t="s">
        <v>8</v>
      </c>
      <c r="C133" t="s">
        <v>1165</v>
      </c>
      <c r="D133" s="32">
        <f t="shared" si="3"/>
        <v>8.39671215880893</v>
      </c>
      <c r="E133" t="s">
        <v>12</v>
      </c>
      <c r="F133" s="31" t="s">
        <v>1483</v>
      </c>
      <c r="G133" t="s">
        <v>14</v>
      </c>
      <c r="H133" s="1">
        <v>11.9701700680272</v>
      </c>
    </row>
    <row r="134" spans="8:8" ht="27.75" hidden="1" customHeight="1">
      <c r="A134" s="31" t="s">
        <v>689</v>
      </c>
      <c r="B134" s="31" t="s">
        <v>181</v>
      </c>
      <c r="C134" t="s">
        <v>1325</v>
      </c>
      <c r="D134" s="32">
        <f t="shared" si="3"/>
        <v>8.39671215880893</v>
      </c>
      <c r="E134" t="s">
        <v>692</v>
      </c>
      <c r="F134" s="31" t="s">
        <v>70</v>
      </c>
      <c r="G134" t="s">
        <v>693</v>
      </c>
      <c r="H134" s="1">
        <v>12.1203073878331</v>
      </c>
    </row>
    <row r="135" spans="8:8" ht="27.75" hidden="1" customHeight="1">
      <c r="A135" s="31" t="s">
        <v>212</v>
      </c>
      <c r="B135" s="31" t="s">
        <v>8</v>
      </c>
      <c r="C135" t="s">
        <v>1126</v>
      </c>
      <c r="D135" s="32">
        <f t="shared" si="3"/>
        <v>8.39671215880893</v>
      </c>
      <c r="E135" t="s">
        <v>12</v>
      </c>
      <c r="F135" s="31" t="s">
        <v>1483</v>
      </c>
      <c r="G135" t="s">
        <v>14</v>
      </c>
      <c r="H135" s="1">
        <v>12.4192463134899</v>
      </c>
    </row>
    <row r="136" spans="8:8" ht="27.75" hidden="1" customHeight="1">
      <c r="A136" s="34" t="s">
        <v>763</v>
      </c>
      <c r="B136" s="31" t="s">
        <v>8</v>
      </c>
      <c r="C136" t="s">
        <v>1352</v>
      </c>
      <c r="D136" s="32">
        <f t="shared" si="3"/>
        <v>8.39671215880893</v>
      </c>
      <c r="E136" t="s">
        <v>12</v>
      </c>
      <c r="F136" s="31" t="s">
        <v>1483</v>
      </c>
      <c r="G136" t="s">
        <v>14</v>
      </c>
      <c r="H136" s="1">
        <v>12.4514880952381</v>
      </c>
    </row>
    <row r="137" spans="8:8" ht="27.75" hidden="1" customHeight="1">
      <c r="A137" s="34" t="s">
        <v>121</v>
      </c>
      <c r="B137" s="31" t="s">
        <v>122</v>
      </c>
      <c r="C137" t="s">
        <v>1096</v>
      </c>
      <c r="D137" s="32">
        <f t="shared" si="3"/>
        <v>8.39671215880893</v>
      </c>
      <c r="E137" t="s">
        <v>12</v>
      </c>
      <c r="F137" s="31" t="s">
        <v>1484</v>
      </c>
      <c r="G137" t="s">
        <v>139</v>
      </c>
      <c r="H137" s="1">
        <v>12.5148044858003</v>
      </c>
    </row>
    <row r="138" spans="8:8" ht="27.75" hidden="1" customHeight="1">
      <c r="A138" s="34" t="s">
        <v>689</v>
      </c>
      <c r="B138" s="31" t="s">
        <v>181</v>
      </c>
      <c r="C138" t="s">
        <v>1325</v>
      </c>
      <c r="D138" s="32">
        <f t="shared" si="3"/>
        <v>8.39671215880893</v>
      </c>
      <c r="E138" t="s">
        <v>12</v>
      </c>
      <c r="F138" s="31" t="s">
        <v>1484</v>
      </c>
      <c r="G138" t="s">
        <v>139</v>
      </c>
      <c r="H138" s="1">
        <v>12.6253201956595</v>
      </c>
    </row>
    <row r="139" spans="8:8" ht="27.75" hidden="1" customHeight="1">
      <c r="A139" s="34" t="s">
        <v>1038</v>
      </c>
      <c r="B139" s="31" t="s">
        <v>401</v>
      </c>
      <c r="C139" t="s">
        <v>1454</v>
      </c>
      <c r="D139" s="32">
        <f t="shared" si="3"/>
        <v>8.39671215880893</v>
      </c>
      <c r="E139" t="s">
        <v>12</v>
      </c>
      <c r="F139" s="31" t="s">
        <v>1487</v>
      </c>
      <c r="G139" t="s">
        <v>30</v>
      </c>
      <c r="H139" s="1">
        <v>12.6531162483145</v>
      </c>
    </row>
    <row r="140" spans="8:8" ht="27.75" hidden="1" customHeight="1">
      <c r="A140" s="34" t="s">
        <v>759</v>
      </c>
      <c r="B140" s="31" t="s">
        <v>8</v>
      </c>
      <c r="C140" t="s">
        <v>1348</v>
      </c>
      <c r="D140" s="32">
        <f t="shared" si="3"/>
        <v>8.39671215880893</v>
      </c>
      <c r="E140" t="s">
        <v>12</v>
      </c>
      <c r="F140" s="31" t="s">
        <v>1487</v>
      </c>
      <c r="G140" t="s">
        <v>30</v>
      </c>
      <c r="H140" s="1">
        <v>12.9087103952527</v>
      </c>
    </row>
    <row r="141" spans="8:8" ht="27.75" hidden="1" customHeight="1">
      <c r="A141" s="33" t="s">
        <v>565</v>
      </c>
      <c r="B141" s="31" t="s">
        <v>8</v>
      </c>
      <c r="C141" t="s">
        <v>1286</v>
      </c>
      <c r="D141" s="32">
        <f t="shared" si="3"/>
        <v>8.39671215880893</v>
      </c>
      <c r="E141" t="s">
        <v>12</v>
      </c>
      <c r="F141" s="31" t="s">
        <v>1487</v>
      </c>
      <c r="G141" t="s">
        <v>30</v>
      </c>
      <c r="H141" s="1">
        <v>13.2604680696662</v>
      </c>
    </row>
    <row r="142" spans="8:8" ht="27.75" hidden="1" customHeight="1">
      <c r="A142" s="34" t="s">
        <v>373</v>
      </c>
      <c r="B142" s="31" t="s">
        <v>8</v>
      </c>
      <c r="C142" t="s">
        <v>1191</v>
      </c>
      <c r="D142" s="32">
        <f t="shared" si="3"/>
        <v>8.39671215880893</v>
      </c>
      <c r="E142" t="s">
        <v>12</v>
      </c>
      <c r="F142" s="31" t="s">
        <v>1483</v>
      </c>
      <c r="G142" t="s">
        <v>14</v>
      </c>
      <c r="H142" s="1">
        <v>13.55076455813</v>
      </c>
    </row>
    <row r="143" spans="8:8" ht="27.75" hidden="1" customHeight="1">
      <c r="A143" s="31" t="s">
        <v>823</v>
      </c>
      <c r="B143" s="31" t="s">
        <v>824</v>
      </c>
      <c r="C143" t="s">
        <v>1375</v>
      </c>
      <c r="D143" s="32">
        <v>12.9892109015135</v>
      </c>
      <c r="E143" t="s">
        <v>9</v>
      </c>
      <c r="F143" s="31" t="s">
        <v>10</v>
      </c>
      <c r="G143" t="s">
        <v>11</v>
      </c>
      <c r="H143" s="1">
        <v>13.6386714465892</v>
      </c>
    </row>
    <row r="144" spans="8:8" ht="27.75" hidden="1" customHeight="1">
      <c r="A144" s="33" t="s">
        <v>343</v>
      </c>
      <c r="B144" s="31" t="s">
        <v>8</v>
      </c>
      <c r="C144" t="s">
        <v>1173</v>
      </c>
      <c r="D144" s="32">
        <f t="shared" si="4" ref="D144:D149">D143</f>
        <v>12.9892109015135</v>
      </c>
      <c r="E144" t="s">
        <v>12</v>
      </c>
      <c r="F144" s="31" t="s">
        <v>1483</v>
      </c>
      <c r="G144" t="s">
        <v>14</v>
      </c>
      <c r="H144" s="1">
        <v>14.3590564660979</v>
      </c>
    </row>
    <row r="145" spans="8:8" ht="27.75" hidden="1" customHeight="1">
      <c r="A145" s="34" t="s">
        <v>490</v>
      </c>
      <c r="B145" s="31" t="s">
        <v>8</v>
      </c>
      <c r="C145" t="s">
        <v>1255</v>
      </c>
      <c r="D145" s="32">
        <f t="shared" si="4"/>
        <v>12.9892109015135</v>
      </c>
      <c r="E145" t="s">
        <v>12</v>
      </c>
      <c r="F145" s="31" t="s">
        <v>1487</v>
      </c>
      <c r="G145" t="s">
        <v>30</v>
      </c>
      <c r="H145" s="1">
        <v>14.4419012295498</v>
      </c>
    </row>
    <row r="146" spans="8:8" ht="27.75" hidden="1" customHeight="1">
      <c r="A146" s="34" t="s">
        <v>376</v>
      </c>
      <c r="B146" s="31" t="s">
        <v>8</v>
      </c>
      <c r="C146" t="s">
        <v>1194</v>
      </c>
      <c r="D146" s="32">
        <f t="shared" si="4"/>
        <v>12.9892109015135</v>
      </c>
      <c r="E146" t="s">
        <v>12</v>
      </c>
      <c r="F146" s="31" t="s">
        <v>1487</v>
      </c>
      <c r="G146" t="s">
        <v>30</v>
      </c>
      <c r="H146" s="1">
        <v>14.4797063104273</v>
      </c>
    </row>
    <row r="147" spans="8:8" ht="27.75" hidden="1" customHeight="1">
      <c r="A147" s="34" t="s">
        <v>346</v>
      </c>
      <c r="B147" s="31" t="s">
        <v>8</v>
      </c>
      <c r="C147" t="s">
        <v>1176</v>
      </c>
      <c r="D147" s="32">
        <f t="shared" si="4"/>
        <v>12.9892109015135</v>
      </c>
      <c r="E147" t="s">
        <v>12</v>
      </c>
      <c r="F147" s="31" t="s">
        <v>1483</v>
      </c>
      <c r="G147" t="s">
        <v>14</v>
      </c>
      <c r="H147" s="1">
        <v>14.5983194476147</v>
      </c>
    </row>
    <row r="148" spans="8:8" ht="27.75" hidden="1" customHeight="1">
      <c r="A148" s="34" t="s">
        <v>87</v>
      </c>
      <c r="B148" s="31" t="s">
        <v>8</v>
      </c>
      <c r="C148" t="s">
        <v>1071</v>
      </c>
      <c r="D148" s="32">
        <f t="shared" si="4"/>
        <v>12.9892109015135</v>
      </c>
      <c r="E148" t="s">
        <v>12</v>
      </c>
      <c r="F148" s="31" t="s">
        <v>1487</v>
      </c>
      <c r="G148" t="s">
        <v>30</v>
      </c>
      <c r="H148" s="1">
        <v>14.6881717651922</v>
      </c>
    </row>
    <row r="149" spans="8:8" ht="27.75" hidden="1" customHeight="1">
      <c r="A149" s="34" t="s">
        <v>259</v>
      </c>
      <c r="B149" s="31" t="s">
        <v>8</v>
      </c>
      <c r="C149" t="s">
        <v>1147</v>
      </c>
      <c r="D149" s="32">
        <f t="shared" si="4"/>
        <v>12.9892109015135</v>
      </c>
      <c r="E149" t="s">
        <v>12</v>
      </c>
      <c r="F149" s="31" t="s">
        <v>1483</v>
      </c>
      <c r="G149" t="s">
        <v>14</v>
      </c>
      <c r="H149" s="1">
        <v>14.7004696509068</v>
      </c>
    </row>
    <row r="150" spans="8:8" ht="27.75" hidden="1" customHeight="1">
      <c r="A150" s="34" t="s">
        <v>476</v>
      </c>
      <c r="B150" s="31" t="s">
        <v>401</v>
      </c>
      <c r="C150" t="s">
        <v>1248</v>
      </c>
      <c r="D150" s="32">
        <v>14.0322413435621</v>
      </c>
      <c r="E150" t="s">
        <v>9</v>
      </c>
      <c r="F150" s="31" t="s">
        <v>10</v>
      </c>
      <c r="G150" t="s">
        <v>48</v>
      </c>
      <c r="H150" s="1">
        <v>14.7338534107402</v>
      </c>
    </row>
    <row r="151" spans="8:8" ht="27.75" hidden="1" customHeight="1">
      <c r="A151" s="34" t="s">
        <v>776</v>
      </c>
      <c r="B151" s="31" t="s">
        <v>8</v>
      </c>
      <c r="C151" t="s">
        <v>1360</v>
      </c>
      <c r="D151" s="32">
        <f>D150</f>
        <v>14.0322413435621</v>
      </c>
      <c r="E151" t="s">
        <v>12</v>
      </c>
      <c r="F151" s="31" t="s">
        <v>1483</v>
      </c>
      <c r="G151" t="s">
        <v>14</v>
      </c>
      <c r="H151" s="1">
        <v>15.3872053129705</v>
      </c>
    </row>
    <row r="152" spans="8:8" ht="27.75" hidden="1" customHeight="1">
      <c r="A152" s="34" t="s">
        <v>918</v>
      </c>
      <c r="B152" s="31" t="s">
        <v>8</v>
      </c>
      <c r="C152" t="s">
        <v>1397</v>
      </c>
      <c r="D152" s="32">
        <f>D151</f>
        <v>14.0322413435621</v>
      </c>
      <c r="E152" t="s">
        <v>12</v>
      </c>
      <c r="F152" s="31" t="s">
        <v>1487</v>
      </c>
      <c r="G152" t="s">
        <v>30</v>
      </c>
      <c r="H152" s="1">
        <v>15.462669735328</v>
      </c>
    </row>
    <row r="153" spans="8:8" ht="27.75" hidden="1" customHeight="1">
      <c r="A153" s="34" t="s">
        <v>362</v>
      </c>
      <c r="B153" s="31" t="s">
        <v>8</v>
      </c>
      <c r="C153" t="s">
        <v>1184</v>
      </c>
      <c r="D153" s="32">
        <f>D152</f>
        <v>14.0322413435621</v>
      </c>
      <c r="E153" t="s">
        <v>12</v>
      </c>
      <c r="F153" s="31" t="s">
        <v>1483</v>
      </c>
      <c r="G153" t="s">
        <v>14</v>
      </c>
      <c r="H153" s="1">
        <v>15.6060942968911</v>
      </c>
    </row>
    <row r="154" spans="8:8" ht="27.75" hidden="1" customHeight="1">
      <c r="A154" s="31" t="s">
        <v>736</v>
      </c>
      <c r="B154" s="31" t="s">
        <v>401</v>
      </c>
      <c r="C154" t="s">
        <v>1336</v>
      </c>
      <c r="D154" s="32">
        <v>14.8741758241758</v>
      </c>
      <c r="E154" t="s">
        <v>9</v>
      </c>
      <c r="F154" s="31" t="s">
        <v>10</v>
      </c>
      <c r="G154" t="s">
        <v>11</v>
      </c>
      <c r="H154" s="1">
        <v>15.6178846153846</v>
      </c>
    </row>
    <row r="155" spans="8:8" ht="27.75" hidden="1" customHeight="1">
      <c r="A155" s="34" t="s">
        <v>737</v>
      </c>
      <c r="B155" s="31" t="s">
        <v>401</v>
      </c>
      <c r="C155" t="s">
        <v>1336</v>
      </c>
      <c r="D155" s="32">
        <v>14.8741758241758</v>
      </c>
      <c r="E155" t="s">
        <v>9</v>
      </c>
      <c r="F155" s="31" t="s">
        <v>1490</v>
      </c>
      <c r="G155" t="s">
        <v>51</v>
      </c>
      <c r="H155" s="1">
        <v>15.6178846153846</v>
      </c>
    </row>
    <row r="156" spans="8:8" ht="27.75" hidden="1" customHeight="1">
      <c r="A156" s="34" t="s">
        <v>435</v>
      </c>
      <c r="B156" s="31" t="s">
        <v>8</v>
      </c>
      <c r="C156" t="s">
        <v>1226</v>
      </c>
      <c r="D156" s="32">
        <f t="shared" si="5" ref="D156:D170">D155</f>
        <v>14.8741758241758</v>
      </c>
      <c r="E156" t="s">
        <v>12</v>
      </c>
      <c r="F156" s="31" t="s">
        <v>1487</v>
      </c>
      <c r="G156" t="s">
        <v>30</v>
      </c>
      <c r="H156" s="1">
        <v>15.621154349419</v>
      </c>
    </row>
    <row r="157" spans="8:8" ht="27.75" hidden="1" customHeight="1">
      <c r="A157" s="33" t="s">
        <v>390</v>
      </c>
      <c r="B157" s="31" t="s">
        <v>8</v>
      </c>
      <c r="C157" t="s">
        <v>1204</v>
      </c>
      <c r="D157" s="32">
        <f t="shared" si="5"/>
        <v>14.8741758241758</v>
      </c>
      <c r="E157" t="s">
        <v>12</v>
      </c>
      <c r="F157" s="31" t="s">
        <v>1487</v>
      </c>
      <c r="G157" t="s">
        <v>30</v>
      </c>
      <c r="H157" s="1">
        <v>16.0508239219713</v>
      </c>
    </row>
    <row r="158" spans="8:8" ht="27.75" hidden="1" customHeight="1">
      <c r="A158" s="31" t="s">
        <v>502</v>
      </c>
      <c r="B158" s="31" t="s">
        <v>8</v>
      </c>
      <c r="C158" t="s">
        <v>1259</v>
      </c>
      <c r="D158" s="32">
        <f t="shared" si="5"/>
        <v>14.8741758241758</v>
      </c>
      <c r="E158" t="s">
        <v>12</v>
      </c>
      <c r="F158" s="31" t="s">
        <v>1483</v>
      </c>
      <c r="G158" t="s">
        <v>14</v>
      </c>
      <c r="H158" s="1">
        <v>16.3827252202643</v>
      </c>
    </row>
    <row r="159" spans="8:8" ht="27.75" hidden="1" customHeight="1">
      <c r="A159" s="34" t="s">
        <v>774</v>
      </c>
      <c r="B159" s="31" t="s">
        <v>8</v>
      </c>
      <c r="C159" t="s">
        <v>1358</v>
      </c>
      <c r="D159" s="32">
        <f t="shared" si="5"/>
        <v>14.8741758241758</v>
      </c>
      <c r="E159" t="s">
        <v>12</v>
      </c>
      <c r="F159" s="31" t="s">
        <v>1486</v>
      </c>
      <c r="G159" t="s">
        <v>209</v>
      </c>
      <c r="H159" s="1">
        <v>16.4051827062229</v>
      </c>
    </row>
    <row r="160" spans="8:8" ht="27.75" hidden="1" customHeight="1">
      <c r="A160" s="31" t="s">
        <v>941</v>
      </c>
      <c r="B160" s="31" t="s">
        <v>265</v>
      </c>
      <c r="C160" t="s">
        <v>1416</v>
      </c>
      <c r="D160" s="32">
        <f t="shared" si="5"/>
        <v>14.8741758241758</v>
      </c>
      <c r="E160" t="s">
        <v>12</v>
      </c>
      <c r="F160" s="31" t="s">
        <v>1483</v>
      </c>
      <c r="G160" t="s">
        <v>14</v>
      </c>
      <c r="H160" s="1">
        <v>16.9368446695922</v>
      </c>
    </row>
    <row r="161" spans="8:8" ht="27.75" hidden="1" customHeight="1">
      <c r="A161" s="34" t="s">
        <v>761</v>
      </c>
      <c r="B161" s="31" t="s">
        <v>8</v>
      </c>
      <c r="C161" t="s">
        <v>1350</v>
      </c>
      <c r="D161" s="32">
        <f t="shared" si="5"/>
        <v>14.8741758241758</v>
      </c>
      <c r="E161" t="s">
        <v>12</v>
      </c>
      <c r="F161" s="31" t="s">
        <v>1487</v>
      </c>
      <c r="G161" t="s">
        <v>30</v>
      </c>
      <c r="H161" s="1">
        <v>17.0193876121076</v>
      </c>
    </row>
    <row r="162" spans="8:8" ht="27.75" hidden="1" customHeight="1">
      <c r="A162" s="31" t="s">
        <v>959</v>
      </c>
      <c r="B162" s="31" t="s">
        <v>8</v>
      </c>
      <c r="C162" t="s">
        <v>1425</v>
      </c>
      <c r="D162" s="32">
        <f t="shared" si="5"/>
        <v>14.8741758241758</v>
      </c>
      <c r="E162" t="s">
        <v>12</v>
      </c>
      <c r="F162" s="31" t="s">
        <v>1483</v>
      </c>
      <c r="G162" t="s">
        <v>14</v>
      </c>
      <c r="H162" s="1">
        <v>17.1397431259045</v>
      </c>
    </row>
    <row r="163" spans="8:8" ht="27.75" hidden="1" customHeight="1">
      <c r="A163" s="34" t="s">
        <v>471</v>
      </c>
      <c r="B163" s="31" t="s">
        <v>8</v>
      </c>
      <c r="C163" t="s">
        <v>1243</v>
      </c>
      <c r="D163" s="32">
        <f t="shared" si="5"/>
        <v>14.8741758241758</v>
      </c>
      <c r="E163" t="s">
        <v>12</v>
      </c>
      <c r="F163" s="31" t="s">
        <v>1483</v>
      </c>
      <c r="G163" t="s">
        <v>14</v>
      </c>
      <c r="H163" s="1">
        <v>17.2736856368564</v>
      </c>
    </row>
    <row r="164" spans="8:8" ht="27.75" hidden="1" customHeight="1">
      <c r="A164" s="34" t="s">
        <v>345</v>
      </c>
      <c r="B164" s="31" t="s">
        <v>8</v>
      </c>
      <c r="C164" t="s">
        <v>1175</v>
      </c>
      <c r="D164" s="32">
        <f t="shared" si="5"/>
        <v>14.8741758241758</v>
      </c>
      <c r="E164" t="s">
        <v>12</v>
      </c>
      <c r="F164" s="31" t="s">
        <v>1483</v>
      </c>
      <c r="G164" t="s">
        <v>14</v>
      </c>
      <c r="H164" s="1">
        <v>17.805237560572</v>
      </c>
    </row>
    <row r="165" spans="8:8" ht="27.75" hidden="1" customHeight="1">
      <c r="A165" s="34" t="s">
        <v>195</v>
      </c>
      <c r="B165" s="31" t="s">
        <v>8</v>
      </c>
      <c r="C165" t="s">
        <v>1115</v>
      </c>
      <c r="D165" s="32">
        <f t="shared" si="5"/>
        <v>14.8741758241758</v>
      </c>
      <c r="E165" t="s">
        <v>12</v>
      </c>
      <c r="F165" s="31" t="s">
        <v>1483</v>
      </c>
      <c r="G165" t="s">
        <v>14</v>
      </c>
      <c r="H165" s="1">
        <v>17.8218683323975</v>
      </c>
    </row>
    <row r="166" spans="8:8" ht="27.75" hidden="1" customHeight="1">
      <c r="A166" s="34" t="s">
        <v>397</v>
      </c>
      <c r="B166" s="31" t="s">
        <v>8</v>
      </c>
      <c r="C166" t="s">
        <v>1211</v>
      </c>
      <c r="D166" s="32">
        <f t="shared" si="5"/>
        <v>14.8741758241758</v>
      </c>
      <c r="E166" t="s">
        <v>12</v>
      </c>
      <c r="F166" s="31" t="s">
        <v>1487</v>
      </c>
      <c r="G166" t="s">
        <v>30</v>
      </c>
      <c r="H166" s="1">
        <v>17.8266227657573</v>
      </c>
    </row>
    <row r="167" spans="8:8" ht="27.75" hidden="1" customHeight="1">
      <c r="A167" s="31" t="s">
        <v>198</v>
      </c>
      <c r="B167" s="31" t="s">
        <v>8</v>
      </c>
      <c r="C167" t="s">
        <v>1118</v>
      </c>
      <c r="D167" s="32">
        <f t="shared" si="5"/>
        <v>14.8741758241758</v>
      </c>
      <c r="E167" t="s">
        <v>12</v>
      </c>
      <c r="F167" s="31" t="s">
        <v>1483</v>
      </c>
      <c r="G167" t="s">
        <v>14</v>
      </c>
      <c r="H167" s="1">
        <v>17.9753541015414</v>
      </c>
    </row>
    <row r="168" spans="8:8" ht="27.75" hidden="1" customHeight="1">
      <c r="A168" s="31" t="s">
        <v>119</v>
      </c>
      <c r="B168" s="31" t="s">
        <v>8</v>
      </c>
      <c r="C168" t="s">
        <v>1093</v>
      </c>
      <c r="D168" s="32">
        <f t="shared" si="5"/>
        <v>14.8741758241758</v>
      </c>
      <c r="E168" t="s">
        <v>12</v>
      </c>
      <c r="F168" s="31" t="s">
        <v>1483</v>
      </c>
      <c r="G168" t="s">
        <v>14</v>
      </c>
      <c r="H168" s="1">
        <v>18.2189508248398</v>
      </c>
    </row>
    <row r="169" spans="8:8" ht="27.75" hidden="1" customHeight="1">
      <c r="A169" s="34" t="s">
        <v>340</v>
      </c>
      <c r="B169" s="31" t="s">
        <v>8</v>
      </c>
      <c r="C169" t="s">
        <v>1170</v>
      </c>
      <c r="D169" s="32">
        <f t="shared" si="5"/>
        <v>14.8741758241758</v>
      </c>
      <c r="E169" t="s">
        <v>12</v>
      </c>
      <c r="F169" s="31" t="s">
        <v>1487</v>
      </c>
      <c r="G169" t="s">
        <v>30</v>
      </c>
      <c r="H169" s="1">
        <v>18.3275538477624</v>
      </c>
    </row>
    <row r="170" spans="8:8" ht="27.75" hidden="1" customHeight="1">
      <c r="A170" s="34" t="s">
        <v>262</v>
      </c>
      <c r="B170" s="31" t="s">
        <v>8</v>
      </c>
      <c r="C170" t="s">
        <v>1150</v>
      </c>
      <c r="D170" s="32">
        <f t="shared" si="5"/>
        <v>14.8741758241758</v>
      </c>
      <c r="E170" t="s">
        <v>12</v>
      </c>
      <c r="F170" s="31" t="s">
        <v>1487</v>
      </c>
      <c r="G170" t="s">
        <v>30</v>
      </c>
      <c r="H170" s="1">
        <v>18.4614959948041</v>
      </c>
    </row>
    <row r="171" spans="8:8" ht="27.75" hidden="1" customHeight="1">
      <c r="A171" s="31" t="s">
        <v>199</v>
      </c>
      <c r="B171" s="31" t="s">
        <v>193</v>
      </c>
      <c r="C171" t="s">
        <v>1120</v>
      </c>
      <c r="D171" s="32">
        <v>558.510418815762</v>
      </c>
      <c r="E171" t="s">
        <v>82</v>
      </c>
      <c r="F171" s="31" t="s">
        <v>1485</v>
      </c>
      <c r="G171" t="s">
        <v>84</v>
      </c>
      <c r="H171" s="1">
        <v>18.6170139605254</v>
      </c>
    </row>
    <row r="172" spans="8:8" ht="27.75" hidden="1" customHeight="1">
      <c r="A172" s="33" t="s">
        <v>414</v>
      </c>
      <c r="B172" s="31" t="s">
        <v>331</v>
      </c>
      <c r="C172" t="s">
        <v>1221</v>
      </c>
      <c r="D172" s="32">
        <f t="shared" si="6" ref="D172:D177">D171</f>
        <v>558.510418815762</v>
      </c>
      <c r="E172" t="s">
        <v>12</v>
      </c>
      <c r="F172" s="31" t="s">
        <v>1483</v>
      </c>
      <c r="G172" t="s">
        <v>14</v>
      </c>
      <c r="H172" s="1">
        <v>18.8212685294118</v>
      </c>
    </row>
    <row r="173" spans="8:8" ht="27.75" hidden="1" customHeight="1">
      <c r="A173" s="31" t="s">
        <v>775</v>
      </c>
      <c r="B173" s="31" t="s">
        <v>8</v>
      </c>
      <c r="C173" t="s">
        <v>1359</v>
      </c>
      <c r="D173" s="32">
        <f t="shared" si="6"/>
        <v>558.510418815762</v>
      </c>
      <c r="E173" t="s">
        <v>12</v>
      </c>
      <c r="F173" s="31" t="s">
        <v>1483</v>
      </c>
      <c r="G173" t="s">
        <v>14</v>
      </c>
      <c r="H173" s="1">
        <v>18.930184346035</v>
      </c>
    </row>
    <row r="174" spans="8:8" ht="27.75" hidden="1" customHeight="1">
      <c r="A174" s="33" t="s">
        <v>197</v>
      </c>
      <c r="B174" s="31" t="s">
        <v>8</v>
      </c>
      <c r="C174" t="s">
        <v>1117</v>
      </c>
      <c r="D174" s="32">
        <f t="shared" si="6"/>
        <v>558.510418815762</v>
      </c>
      <c r="E174" t="s">
        <v>12</v>
      </c>
      <c r="F174" s="31" t="s">
        <v>1483</v>
      </c>
      <c r="G174" t="s">
        <v>14</v>
      </c>
      <c r="H174" s="1">
        <v>19.0574594566133</v>
      </c>
    </row>
    <row r="175" spans="8:8" ht="27.75" hidden="1" customHeight="1">
      <c r="A175" s="34" t="s">
        <v>264</v>
      </c>
      <c r="B175" s="31" t="s">
        <v>317</v>
      </c>
      <c r="C175" t="s">
        <v>1162</v>
      </c>
      <c r="D175" s="32">
        <f t="shared" si="6"/>
        <v>558.510418815762</v>
      </c>
      <c r="E175" t="s">
        <v>12</v>
      </c>
      <c r="F175" s="31" t="s">
        <v>1486</v>
      </c>
      <c r="G175" t="s">
        <v>209</v>
      </c>
      <c r="H175" s="1">
        <v>19.2805429397192</v>
      </c>
    </row>
    <row r="176" spans="8:8" ht="27.75" hidden="1" customHeight="1">
      <c r="A176" s="33" t="s">
        <v>150</v>
      </c>
      <c r="B176" s="31" t="s">
        <v>8</v>
      </c>
      <c r="C176" t="s">
        <v>1101</v>
      </c>
      <c r="D176" s="32">
        <f t="shared" si="6"/>
        <v>558.510418815762</v>
      </c>
      <c r="E176" t="s">
        <v>12</v>
      </c>
      <c r="F176" s="31" t="s">
        <v>1491</v>
      </c>
      <c r="G176" t="s">
        <v>154</v>
      </c>
      <c r="H176" s="1">
        <v>19.3284192813503</v>
      </c>
    </row>
    <row r="177" spans="8:8" ht="27.75" hidden="1" customHeight="1">
      <c r="A177" s="34" t="s">
        <v>926</v>
      </c>
      <c r="B177" s="31" t="s">
        <v>8</v>
      </c>
      <c r="C177" t="s">
        <v>1406</v>
      </c>
      <c r="D177" s="32">
        <f t="shared" si="6"/>
        <v>558.510418815762</v>
      </c>
      <c r="E177" t="s">
        <v>12</v>
      </c>
      <c r="F177" s="31" t="s">
        <v>1487</v>
      </c>
      <c r="G177" t="s">
        <v>30</v>
      </c>
      <c r="H177" s="1">
        <v>19.4034420289855</v>
      </c>
    </row>
    <row r="178" spans="8:8" ht="27.75" hidden="1" customHeight="1">
      <c r="A178" s="33" t="s">
        <v>491</v>
      </c>
      <c r="B178" s="31" t="s">
        <v>8</v>
      </c>
      <c r="C178" t="s">
        <v>1256</v>
      </c>
      <c r="D178" s="32">
        <v>19.0573741640268</v>
      </c>
      <c r="E178" t="s">
        <v>9</v>
      </c>
      <c r="F178" s="31" t="s">
        <v>10</v>
      </c>
      <c r="G178" t="s">
        <v>11</v>
      </c>
      <c r="H178" s="1">
        <v>20.0102428722281</v>
      </c>
    </row>
    <row r="179" spans="8:8" ht="27.75" hidden="1" customHeight="1">
      <c r="A179" s="31" t="s">
        <v>972</v>
      </c>
      <c r="B179" s="31" t="s">
        <v>8</v>
      </c>
      <c r="C179" t="s">
        <v>1431</v>
      </c>
      <c r="D179" s="32">
        <f>D178</f>
        <v>19.0573741640268</v>
      </c>
      <c r="E179" t="s">
        <v>12</v>
      </c>
      <c r="F179" s="31" t="s">
        <v>1487</v>
      </c>
      <c r="G179" t="s">
        <v>30</v>
      </c>
      <c r="H179" s="1">
        <v>20.2427304964539</v>
      </c>
    </row>
    <row r="180" spans="8:8" ht="27.75" hidden="1" customHeight="1">
      <c r="A180" s="33" t="s">
        <v>210</v>
      </c>
      <c r="B180" s="31" t="s">
        <v>8</v>
      </c>
      <c r="C180" t="s">
        <v>1124</v>
      </c>
      <c r="D180" s="32">
        <f>D179</f>
        <v>19.0573741640268</v>
      </c>
      <c r="E180" t="s">
        <v>12</v>
      </c>
      <c r="F180" s="31" t="s">
        <v>1487</v>
      </c>
      <c r="G180" t="s">
        <v>30</v>
      </c>
      <c r="H180" s="1">
        <v>20.4220564558014</v>
      </c>
    </row>
    <row r="181" spans="8:8" ht="27.75" hidden="1" customHeight="1">
      <c r="A181" s="31" t="s">
        <v>560</v>
      </c>
      <c r="B181" s="31" t="s">
        <v>8</v>
      </c>
      <c r="C181" t="s">
        <v>1284</v>
      </c>
      <c r="D181" s="32">
        <f>D180</f>
        <v>19.0573741640268</v>
      </c>
      <c r="E181" t="s">
        <v>12</v>
      </c>
      <c r="F181" s="31" t="s">
        <v>1483</v>
      </c>
      <c r="G181" t="s">
        <v>14</v>
      </c>
      <c r="H181" s="1">
        <v>20.644071942446</v>
      </c>
    </row>
    <row r="182" spans="8:8" ht="27.75" hidden="1" customHeight="1">
      <c r="A182" s="34" t="s">
        <v>321</v>
      </c>
      <c r="B182" s="31" t="s">
        <v>8</v>
      </c>
      <c r="C182" t="s">
        <v>1164</v>
      </c>
      <c r="D182" s="32">
        <f>D181</f>
        <v>19.0573741640268</v>
      </c>
      <c r="E182" t="s">
        <v>12</v>
      </c>
      <c r="F182" s="31" t="s">
        <v>1487</v>
      </c>
      <c r="G182" t="s">
        <v>30</v>
      </c>
      <c r="H182" s="1">
        <v>20.7489362987081</v>
      </c>
    </row>
    <row r="183" spans="8:8" ht="27.75" hidden="1" customHeight="1">
      <c r="A183" s="33" t="s">
        <v>473</v>
      </c>
      <c r="B183" s="31" t="s">
        <v>8</v>
      </c>
      <c r="C183" t="s">
        <v>1245</v>
      </c>
      <c r="D183" s="32">
        <v>19.896144278607</v>
      </c>
      <c r="E183" t="s">
        <v>9</v>
      </c>
      <c r="F183" s="31" t="s">
        <v>1490</v>
      </c>
      <c r="G183" t="s">
        <v>51</v>
      </c>
      <c r="H183" s="1">
        <v>20.8909514925373</v>
      </c>
    </row>
    <row r="184" spans="8:8" ht="27.75" hidden="1" customHeight="1">
      <c r="A184" s="31" t="s">
        <v>671</v>
      </c>
      <c r="B184" s="31" t="s">
        <v>102</v>
      </c>
      <c r="C184" t="s">
        <v>1316</v>
      </c>
      <c r="D184" s="32">
        <f>D183</f>
        <v>19.896144278607</v>
      </c>
      <c r="E184" t="s">
        <v>12</v>
      </c>
      <c r="F184" s="31" t="s">
        <v>1483</v>
      </c>
      <c r="G184" t="s">
        <v>14</v>
      </c>
      <c r="H184" s="1">
        <v>20.9330762232889</v>
      </c>
    </row>
    <row r="185" spans="8:8" ht="27.75" hidden="1" customHeight="1">
      <c r="A185" s="33" t="s">
        <v>687</v>
      </c>
      <c r="B185" s="31" t="s">
        <v>8</v>
      </c>
      <c r="C185" t="s">
        <v>1324</v>
      </c>
      <c r="D185" s="32">
        <f>D184</f>
        <v>19.896144278607</v>
      </c>
      <c r="E185" t="s">
        <v>12</v>
      </c>
      <c r="F185" s="31" t="s">
        <v>1487</v>
      </c>
      <c r="G185" t="s">
        <v>30</v>
      </c>
      <c r="H185" s="1">
        <v>20.9481321361843</v>
      </c>
    </row>
    <row r="186" spans="8:8" ht="27.75" hidden="1" customHeight="1">
      <c r="A186" s="34" t="s">
        <v>688</v>
      </c>
      <c r="B186" s="31" t="s">
        <v>8</v>
      </c>
      <c r="C186" t="s">
        <v>1324</v>
      </c>
      <c r="D186" s="32">
        <f>D185</f>
        <v>19.896144278607</v>
      </c>
      <c r="E186" t="s">
        <v>12</v>
      </c>
      <c r="F186" s="31" t="s">
        <v>1483</v>
      </c>
      <c r="G186" t="s">
        <v>14</v>
      </c>
      <c r="H186" s="1">
        <v>20.9481321361843</v>
      </c>
    </row>
    <row r="187" spans="8:8" ht="27.75" hidden="1" customHeight="1">
      <c r="A187" s="33" t="s">
        <v>1025</v>
      </c>
      <c r="B187" s="31" t="s">
        <v>193</v>
      </c>
      <c r="C187" t="s">
        <v>1449</v>
      </c>
      <c r="D187" s="32">
        <v>634.456970819824</v>
      </c>
      <c r="E187" t="s">
        <v>82</v>
      </c>
      <c r="F187" s="31" t="s">
        <v>1485</v>
      </c>
      <c r="G187" t="s">
        <v>84</v>
      </c>
      <c r="H187" s="1">
        <v>21.1485656939941</v>
      </c>
    </row>
    <row r="188" spans="8:8" ht="27.75" hidden="1" customHeight="1">
      <c r="A188" s="34" t="s">
        <v>239</v>
      </c>
      <c r="B188" s="31" t="s">
        <v>8</v>
      </c>
      <c r="C188" t="s">
        <v>1135</v>
      </c>
      <c r="D188" s="32">
        <f t="shared" si="7" ref="D188:D207">D187</f>
        <v>634.456970819824</v>
      </c>
      <c r="E188" t="s">
        <v>12</v>
      </c>
      <c r="F188" s="31" t="s">
        <v>1487</v>
      </c>
      <c r="G188" t="s">
        <v>30</v>
      </c>
      <c r="H188" s="1">
        <v>21.2873684210526</v>
      </c>
    </row>
    <row r="189" spans="8:8" ht="27.75" hidden="1" customHeight="1">
      <c r="A189" s="33" t="s">
        <v>970</v>
      </c>
      <c r="B189" s="31" t="s">
        <v>8</v>
      </c>
      <c r="C189" t="s">
        <v>1430</v>
      </c>
      <c r="D189" s="32">
        <f t="shared" si="7"/>
        <v>634.456970819824</v>
      </c>
      <c r="E189" t="s">
        <v>12</v>
      </c>
      <c r="F189" s="31" t="s">
        <v>1483</v>
      </c>
      <c r="G189" t="s">
        <v>14</v>
      </c>
      <c r="H189" s="1">
        <v>21.3636996051538</v>
      </c>
    </row>
    <row r="190" spans="8:8" ht="27.75" hidden="1" customHeight="1">
      <c r="A190" s="34" t="s">
        <v>651</v>
      </c>
      <c r="B190" s="31" t="s">
        <v>8</v>
      </c>
      <c r="C190" t="s">
        <v>1311</v>
      </c>
      <c r="D190" s="32">
        <f t="shared" si="7"/>
        <v>634.456970819824</v>
      </c>
      <c r="E190" t="s">
        <v>12</v>
      </c>
      <c r="F190" s="31" t="s">
        <v>1483</v>
      </c>
      <c r="G190" t="s">
        <v>14</v>
      </c>
      <c r="H190" s="1">
        <v>21.8969050593379</v>
      </c>
    </row>
    <row r="191" spans="8:8" ht="27.75" hidden="1" customHeight="1">
      <c r="A191" s="33" t="s">
        <v>353</v>
      </c>
      <c r="B191" s="31" t="s">
        <v>66</v>
      </c>
      <c r="C191" t="s">
        <v>1182</v>
      </c>
      <c r="D191" s="32">
        <f t="shared" si="7"/>
        <v>634.456970819824</v>
      </c>
      <c r="E191" t="s">
        <v>12</v>
      </c>
      <c r="F191" s="31" t="s">
        <v>1487</v>
      </c>
      <c r="G191" t="s">
        <v>30</v>
      </c>
      <c r="H191" s="1">
        <v>22.3098031926832</v>
      </c>
    </row>
    <row r="192" spans="8:8" ht="27.75" hidden="1" customHeight="1">
      <c r="A192" s="34" t="s">
        <v>159</v>
      </c>
      <c r="B192" s="31" t="s">
        <v>165</v>
      </c>
      <c r="C192" t="s">
        <v>1106</v>
      </c>
      <c r="D192" s="32">
        <f t="shared" si="7"/>
        <v>634.456970819824</v>
      </c>
      <c r="E192" t="s">
        <v>12</v>
      </c>
      <c r="F192" s="31" t="s">
        <v>1491</v>
      </c>
      <c r="G192" t="s">
        <v>154</v>
      </c>
      <c r="H192" s="1">
        <v>22.7447935044106</v>
      </c>
    </row>
    <row r="193" spans="8:8" ht="27.75" hidden="1" customHeight="1">
      <c r="A193" s="34" t="s">
        <v>938</v>
      </c>
      <c r="B193" s="31" t="s">
        <v>8</v>
      </c>
      <c r="C193" t="s">
        <v>1412</v>
      </c>
      <c r="D193" s="32">
        <f t="shared" si="7"/>
        <v>634.456970819824</v>
      </c>
      <c r="E193" t="s">
        <v>12</v>
      </c>
      <c r="F193" s="31" t="s">
        <v>1483</v>
      </c>
      <c r="G193" t="s">
        <v>14</v>
      </c>
      <c r="H193" s="1">
        <v>22.7906911481719</v>
      </c>
    </row>
    <row r="194" spans="8:8" ht="27.75" hidden="1" customHeight="1">
      <c r="A194" s="33" t="s">
        <v>919</v>
      </c>
      <c r="B194" s="31" t="s">
        <v>401</v>
      </c>
      <c r="C194" t="s">
        <v>1398</v>
      </c>
      <c r="D194" s="32">
        <f t="shared" si="7"/>
        <v>634.456970819824</v>
      </c>
      <c r="E194" t="s">
        <v>12</v>
      </c>
      <c r="F194" s="31" t="s">
        <v>1487</v>
      </c>
      <c r="G194" t="s">
        <v>30</v>
      </c>
      <c r="H194" s="1">
        <v>22.8173801563917</v>
      </c>
    </row>
    <row r="195" spans="8:8" ht="27.75" hidden="1" customHeight="1">
      <c r="A195" s="34" t="s">
        <v>472</v>
      </c>
      <c r="B195" s="31" t="s">
        <v>8</v>
      </c>
      <c r="C195" t="s">
        <v>1244</v>
      </c>
      <c r="D195" s="32">
        <f t="shared" si="7"/>
        <v>634.456970819824</v>
      </c>
      <c r="E195" t="s">
        <v>12</v>
      </c>
      <c r="F195" s="31" t="s">
        <v>1483</v>
      </c>
      <c r="G195" t="s">
        <v>14</v>
      </c>
      <c r="H195" s="1">
        <v>23.4563621776504</v>
      </c>
    </row>
    <row r="196" spans="8:8" ht="27.75" hidden="1" customHeight="1">
      <c r="A196" s="34" t="s">
        <v>59</v>
      </c>
      <c r="B196" s="31" t="s">
        <v>8</v>
      </c>
      <c r="C196" t="s">
        <v>1067</v>
      </c>
      <c r="D196" s="32">
        <f t="shared" si="7"/>
        <v>634.456970819824</v>
      </c>
      <c r="E196" t="s">
        <v>12</v>
      </c>
      <c r="F196" s="31" t="s">
        <v>1483</v>
      </c>
      <c r="G196" t="s">
        <v>14</v>
      </c>
      <c r="H196" s="1">
        <v>23.998212945591</v>
      </c>
    </row>
    <row r="197" spans="8:8" ht="27.75" hidden="1" customHeight="1">
      <c r="A197" s="34" t="s">
        <v>378</v>
      </c>
      <c r="B197" s="31" t="s">
        <v>8</v>
      </c>
      <c r="C197" t="s">
        <v>1196</v>
      </c>
      <c r="D197" s="32">
        <f t="shared" si="7"/>
        <v>634.456970819824</v>
      </c>
      <c r="E197" t="s">
        <v>12</v>
      </c>
      <c r="F197" s="31" t="s">
        <v>1487</v>
      </c>
      <c r="G197" t="s">
        <v>30</v>
      </c>
      <c r="H197" s="1">
        <v>24.0554744525547</v>
      </c>
    </row>
    <row r="198" spans="8:8" ht="27.75" hidden="1" customHeight="1">
      <c r="A198" s="31" t="s">
        <v>111</v>
      </c>
      <c r="B198" s="31" t="s">
        <v>8</v>
      </c>
      <c r="C198" t="s">
        <v>1087</v>
      </c>
      <c r="D198" s="32">
        <f t="shared" si="7"/>
        <v>634.456970819824</v>
      </c>
      <c r="E198" t="s">
        <v>12</v>
      </c>
      <c r="F198" s="31" t="s">
        <v>1483</v>
      </c>
      <c r="G198" t="s">
        <v>14</v>
      </c>
      <c r="H198" s="1">
        <v>24.3658890521675</v>
      </c>
    </row>
    <row r="199" spans="8:8" ht="27.75" hidden="1" customHeight="1">
      <c r="A199" s="34" t="s">
        <v>1047</v>
      </c>
      <c r="B199" s="31" t="s">
        <v>8</v>
      </c>
      <c r="C199" t="s">
        <v>1456</v>
      </c>
      <c r="D199" s="32">
        <f t="shared" si="7"/>
        <v>634.456970819824</v>
      </c>
      <c r="E199" t="s">
        <v>12</v>
      </c>
      <c r="F199" s="31" t="s">
        <v>1487</v>
      </c>
      <c r="G199" t="s">
        <v>30</v>
      </c>
      <c r="H199" s="1">
        <v>24.3699924981245</v>
      </c>
    </row>
    <row r="200" spans="8:8" ht="27.75" hidden="1" customHeight="1">
      <c r="A200" s="31" t="s">
        <v>1026</v>
      </c>
      <c r="B200" s="31" t="s">
        <v>8</v>
      </c>
      <c r="C200" t="s">
        <v>1450</v>
      </c>
      <c r="D200" s="32">
        <f t="shared" si="7"/>
        <v>634.456970819824</v>
      </c>
      <c r="E200" t="s">
        <v>12</v>
      </c>
      <c r="F200" s="31" t="s">
        <v>1483</v>
      </c>
      <c r="G200" t="s">
        <v>14</v>
      </c>
      <c r="H200" s="1">
        <v>24.5015755195862</v>
      </c>
    </row>
    <row r="201" spans="8:8" ht="27.75" hidden="1" customHeight="1">
      <c r="A201" s="34" t="s">
        <v>206</v>
      </c>
      <c r="B201" s="31" t="s">
        <v>8</v>
      </c>
      <c r="C201" t="s">
        <v>1122</v>
      </c>
      <c r="D201" s="32">
        <f t="shared" si="7"/>
        <v>634.456970819824</v>
      </c>
      <c r="E201" t="s">
        <v>12</v>
      </c>
      <c r="F201" s="31" t="s">
        <v>1483</v>
      </c>
      <c r="G201" t="s">
        <v>14</v>
      </c>
      <c r="H201" s="1">
        <v>24.6821230869424</v>
      </c>
    </row>
    <row r="202" spans="8:8" ht="27.75" hidden="1" customHeight="1">
      <c r="A202" s="34" t="s">
        <v>256</v>
      </c>
      <c r="B202" s="31" t="s">
        <v>8</v>
      </c>
      <c r="C202" t="s">
        <v>1144</v>
      </c>
      <c r="D202" s="32">
        <f t="shared" si="7"/>
        <v>634.456970819824</v>
      </c>
      <c r="E202" t="s">
        <v>12</v>
      </c>
      <c r="F202" s="31" t="s">
        <v>1483</v>
      </c>
      <c r="G202" t="s">
        <v>14</v>
      </c>
      <c r="H202" s="1">
        <v>24.9106789359728</v>
      </c>
    </row>
    <row r="203" spans="8:8" ht="27.75" hidden="1" customHeight="1">
      <c r="A203" s="34" t="s">
        <v>777</v>
      </c>
      <c r="B203" s="31" t="s">
        <v>387</v>
      </c>
      <c r="C203" t="s">
        <v>1364</v>
      </c>
      <c r="D203" s="32">
        <f t="shared" si="7"/>
        <v>634.456970819824</v>
      </c>
      <c r="E203" t="s">
        <v>12</v>
      </c>
      <c r="F203" s="31" t="s">
        <v>1483</v>
      </c>
      <c r="G203" t="s">
        <v>14</v>
      </c>
      <c r="H203" s="1">
        <v>25.0951356136723</v>
      </c>
    </row>
    <row r="204" spans="8:8" ht="27.75" hidden="1" customHeight="1">
      <c r="A204" s="34" t="s">
        <v>758</v>
      </c>
      <c r="B204" s="31" t="s">
        <v>8</v>
      </c>
      <c r="C204" t="s">
        <v>1347</v>
      </c>
      <c r="D204" s="32">
        <f t="shared" si="7"/>
        <v>634.456970819824</v>
      </c>
      <c r="E204" t="s">
        <v>12</v>
      </c>
      <c r="F204" s="31" t="s">
        <v>1487</v>
      </c>
      <c r="G204" t="s">
        <v>30</v>
      </c>
      <c r="H204" s="1">
        <v>25.1260283687943</v>
      </c>
    </row>
    <row r="205" spans="8:8" ht="27.75" hidden="1" customHeight="1">
      <c r="A205" s="34" t="s">
        <v>621</v>
      </c>
      <c r="B205" s="31" t="s">
        <v>8</v>
      </c>
      <c r="C205" t="s">
        <v>1293</v>
      </c>
      <c r="D205" s="32">
        <f t="shared" si="7"/>
        <v>634.456970819824</v>
      </c>
      <c r="E205" t="s">
        <v>12</v>
      </c>
      <c r="F205" s="31" t="s">
        <v>1487</v>
      </c>
      <c r="G205" t="s">
        <v>30</v>
      </c>
      <c r="H205" s="1">
        <v>25.8050899280576</v>
      </c>
    </row>
    <row r="206" spans="8:8" ht="27.75" hidden="1" customHeight="1">
      <c r="A206" s="34" t="s">
        <v>428</v>
      </c>
      <c r="B206" s="31" t="s">
        <v>429</v>
      </c>
      <c r="C206" t="s">
        <v>1225</v>
      </c>
      <c r="D206" s="32">
        <f t="shared" si="7"/>
        <v>634.456970819824</v>
      </c>
      <c r="E206" t="s">
        <v>12</v>
      </c>
      <c r="F206" s="31" t="s">
        <v>1487</v>
      </c>
      <c r="G206" t="s">
        <v>30</v>
      </c>
      <c r="H206" s="1">
        <v>26.1277470853206</v>
      </c>
    </row>
    <row r="207" spans="8:8" ht="27.75" hidden="1" customHeight="1">
      <c r="A207" s="34" t="s">
        <v>827</v>
      </c>
      <c r="B207" s="31" t="s">
        <v>8</v>
      </c>
      <c r="C207" t="s">
        <v>1378</v>
      </c>
      <c r="D207" s="32">
        <f t="shared" si="7"/>
        <v>634.456970819824</v>
      </c>
      <c r="E207" t="s">
        <v>12</v>
      </c>
      <c r="F207" s="31" t="s">
        <v>1483</v>
      </c>
      <c r="G207" t="s">
        <v>14</v>
      </c>
      <c r="H207" s="1">
        <v>26.7595135983264</v>
      </c>
    </row>
    <row r="208" spans="8:8" ht="27.75" hidden="1" customHeight="1">
      <c r="A208" s="34" t="s">
        <v>509</v>
      </c>
      <c r="B208" s="31" t="s">
        <v>8</v>
      </c>
      <c r="C208" t="s">
        <v>1265</v>
      </c>
      <c r="D208" s="32">
        <v>25.5815833683326</v>
      </c>
      <c r="E208" t="s">
        <v>9</v>
      </c>
      <c r="F208" s="31" t="s">
        <v>10</v>
      </c>
      <c r="G208" t="s">
        <v>48</v>
      </c>
      <c r="H208" s="1">
        <v>26.8606625367493</v>
      </c>
    </row>
    <row r="209" spans="8:8" ht="27.75" hidden="1" customHeight="1">
      <c r="A209" s="34" t="s">
        <v>934</v>
      </c>
      <c r="B209" s="31" t="s">
        <v>8</v>
      </c>
      <c r="C209" t="s">
        <v>1408</v>
      </c>
      <c r="D209" s="32">
        <f>D208</f>
        <v>25.5815833683326</v>
      </c>
      <c r="E209" t="s">
        <v>12</v>
      </c>
      <c r="F209" s="31" t="s">
        <v>1483</v>
      </c>
      <c r="G209" t="s">
        <v>14</v>
      </c>
      <c r="H209" s="1">
        <v>27.1701611721612</v>
      </c>
    </row>
    <row r="210" spans="8:8" ht="27.75" hidden="1" customHeight="1">
      <c r="A210" s="33" t="s">
        <v>188</v>
      </c>
      <c r="B210" s="31" t="s">
        <v>8</v>
      </c>
      <c r="C210" t="s">
        <v>1109</v>
      </c>
      <c r="D210" s="32">
        <v>26.4148007395234</v>
      </c>
      <c r="E210" t="s">
        <v>9</v>
      </c>
      <c r="F210" s="31" t="s">
        <v>1490</v>
      </c>
      <c r="G210" t="s">
        <v>51</v>
      </c>
      <c r="H210" s="1">
        <v>27.7355407764996</v>
      </c>
    </row>
    <row r="211" spans="8:8" ht="27.75" hidden="1" customHeight="1">
      <c r="A211" s="34" t="s">
        <v>531</v>
      </c>
      <c r="B211" s="31" t="s">
        <v>8</v>
      </c>
      <c r="C211" t="s">
        <v>1277</v>
      </c>
      <c r="D211" s="32">
        <v>26.6695530436586</v>
      </c>
      <c r="E211" t="s">
        <v>9</v>
      </c>
      <c r="F211" s="31" t="s">
        <v>1490</v>
      </c>
      <c r="G211" t="s">
        <v>51</v>
      </c>
      <c r="H211" s="1">
        <v>28.0030306958415</v>
      </c>
    </row>
    <row r="212" spans="8:8" ht="27.75" hidden="1" customHeight="1">
      <c r="A212" s="33" t="s">
        <v>464</v>
      </c>
      <c r="B212" s="31" t="s">
        <v>8</v>
      </c>
      <c r="C212" t="s">
        <v>1237</v>
      </c>
      <c r="D212" s="32">
        <v>27.0567596002104</v>
      </c>
      <c r="E212" t="s">
        <v>9</v>
      </c>
      <c r="F212" s="31" t="s">
        <v>1490</v>
      </c>
      <c r="G212" t="s">
        <v>51</v>
      </c>
      <c r="H212" s="1">
        <v>28.4095975802209</v>
      </c>
    </row>
    <row r="213" spans="8:8" ht="27.75" hidden="1" customHeight="1">
      <c r="A213" s="34" t="s">
        <v>464</v>
      </c>
      <c r="B213" s="31" t="s">
        <v>8</v>
      </c>
      <c r="C213" t="s">
        <v>1237</v>
      </c>
      <c r="D213" s="32">
        <f>D212</f>
        <v>27.0567596002104</v>
      </c>
      <c r="E213" t="s">
        <v>76</v>
      </c>
      <c r="F213" s="31" t="s">
        <v>1492</v>
      </c>
      <c r="G213" t="s">
        <v>78</v>
      </c>
      <c r="H213" s="1">
        <v>28.4095975802209</v>
      </c>
    </row>
    <row r="214" spans="8:8" ht="27.75" hidden="1" customHeight="1">
      <c r="A214" s="33" t="s">
        <v>264</v>
      </c>
      <c r="B214" s="31" t="s">
        <v>302</v>
      </c>
      <c r="C214" t="s">
        <v>1159</v>
      </c>
      <c r="D214" s="32">
        <f>D213</f>
        <v>27.0567596002104</v>
      </c>
      <c r="E214" t="s">
        <v>12</v>
      </c>
      <c r="F214" s="31" t="s">
        <v>1486</v>
      </c>
      <c r="G214" t="s">
        <v>209</v>
      </c>
      <c r="H214" s="1">
        <v>28.4580300353357</v>
      </c>
    </row>
    <row r="215" spans="8:8" ht="27.75" hidden="1" customHeight="1">
      <c r="A215" s="34" t="s">
        <v>920</v>
      </c>
      <c r="B215" s="31" t="s">
        <v>8</v>
      </c>
      <c r="C215" t="s">
        <v>1399</v>
      </c>
      <c r="D215" s="32">
        <f>D214</f>
        <v>27.0567596002104</v>
      </c>
      <c r="E215" t="s">
        <v>12</v>
      </c>
      <c r="F215" s="31" t="s">
        <v>1487</v>
      </c>
      <c r="G215" t="s">
        <v>30</v>
      </c>
      <c r="H215" s="1">
        <v>28.8252205658655</v>
      </c>
    </row>
    <row r="216" spans="8:8" ht="27.75" hidden="1" customHeight="1">
      <c r="A216" s="33" t="s">
        <v>765</v>
      </c>
      <c r="B216" s="31" t="s">
        <v>8</v>
      </c>
      <c r="C216" t="s">
        <v>1354</v>
      </c>
      <c r="D216" s="32">
        <v>27.6545101644703</v>
      </c>
      <c r="E216" t="s">
        <v>9</v>
      </c>
      <c r="F216" s="31" t="s">
        <v>1493</v>
      </c>
      <c r="G216" t="s">
        <v>152</v>
      </c>
      <c r="H216" s="1">
        <v>29.0372356726938</v>
      </c>
    </row>
    <row r="217" spans="8:8" ht="27.75" hidden="1" customHeight="1">
      <c r="A217" s="34" t="s">
        <v>765</v>
      </c>
      <c r="B217" s="31" t="s">
        <v>8</v>
      </c>
      <c r="C217" t="s">
        <v>1354</v>
      </c>
      <c r="D217" s="32">
        <f>D216</f>
        <v>27.6545101644703</v>
      </c>
      <c r="E217" t="s">
        <v>76</v>
      </c>
      <c r="F217" s="31" t="s">
        <v>1492</v>
      </c>
      <c r="G217" t="s">
        <v>78</v>
      </c>
      <c r="H217" s="1">
        <v>29.0372356726938</v>
      </c>
    </row>
    <row r="218" spans="8:8" ht="27.75" hidden="1" customHeight="1">
      <c r="A218" s="33" t="s">
        <v>348</v>
      </c>
      <c r="B218" s="31" t="s">
        <v>8</v>
      </c>
      <c r="C218" t="s">
        <v>1178</v>
      </c>
      <c r="D218" s="32">
        <f>D217</f>
        <v>27.6545101644703</v>
      </c>
      <c r="E218" t="s">
        <v>12</v>
      </c>
      <c r="F218" s="31" t="s">
        <v>1487</v>
      </c>
      <c r="G218" t="s">
        <v>30</v>
      </c>
      <c r="H218" s="1">
        <v>29.1585016381933</v>
      </c>
    </row>
    <row r="219" spans="8:8" ht="27.75" hidden="1" customHeight="1">
      <c r="A219" s="31" t="s">
        <v>240</v>
      </c>
      <c r="B219" s="31" t="s">
        <v>60</v>
      </c>
      <c r="C219" t="s">
        <v>1136</v>
      </c>
      <c r="D219" s="32">
        <f>D218</f>
        <v>27.6545101644703</v>
      </c>
      <c r="E219" t="s">
        <v>12</v>
      </c>
      <c r="F219" s="31" t="s">
        <v>1483</v>
      </c>
      <c r="G219" t="s">
        <v>14</v>
      </c>
      <c r="H219" s="1">
        <v>29.6016712046637</v>
      </c>
    </row>
    <row r="220" spans="8:8" ht="27.75" hidden="1" customHeight="1">
      <c r="A220" s="31" t="s">
        <v>91</v>
      </c>
      <c r="B220" s="31" t="s">
        <v>8</v>
      </c>
      <c r="C220" t="s">
        <v>1075</v>
      </c>
      <c r="D220" s="32">
        <v>28.4239815203696</v>
      </c>
      <c r="E220" t="s">
        <v>9</v>
      </c>
      <c r="F220" s="31" t="s">
        <v>1490</v>
      </c>
      <c r="G220" t="s">
        <v>51</v>
      </c>
      <c r="H220" s="1">
        <v>29.8451805963881</v>
      </c>
    </row>
    <row r="221" spans="8:8" ht="27.75" hidden="1" customHeight="1">
      <c r="A221" s="33" t="s">
        <v>738</v>
      </c>
      <c r="B221" s="31" t="s">
        <v>8</v>
      </c>
      <c r="C221" t="s">
        <v>1337</v>
      </c>
      <c r="D221" s="32">
        <f>D220</f>
        <v>28.4239815203696</v>
      </c>
      <c r="E221" t="s">
        <v>12</v>
      </c>
      <c r="F221" s="31" t="s">
        <v>1483</v>
      </c>
      <c r="G221" t="s">
        <v>14</v>
      </c>
      <c r="H221" s="1">
        <v>29.9874118556701</v>
      </c>
    </row>
    <row r="222" spans="8:8" ht="27.75" hidden="1" customHeight="1">
      <c r="A222" s="31" t="s">
        <v>257</v>
      </c>
      <c r="B222" s="31" t="s">
        <v>8</v>
      </c>
      <c r="C222" t="s">
        <v>1145</v>
      </c>
      <c r="D222" s="32">
        <v>28.5890801562995</v>
      </c>
      <c r="E222" t="s">
        <v>9</v>
      </c>
      <c r="F222" s="31" t="s">
        <v>1490</v>
      </c>
      <c r="G222" t="s">
        <v>51</v>
      </c>
      <c r="H222" s="1">
        <v>30.0185341641145</v>
      </c>
    </row>
    <row r="223" spans="8:8" ht="27.75" hidden="1" customHeight="1">
      <c r="A223" s="33" t="s">
        <v>216</v>
      </c>
      <c r="B223" s="31" t="s">
        <v>8</v>
      </c>
      <c r="C223" t="s">
        <v>1129</v>
      </c>
      <c r="D223" s="32">
        <f t="shared" si="8" ref="D223:D228">D222</f>
        <v>28.5890801562995</v>
      </c>
      <c r="E223" t="s">
        <v>12</v>
      </c>
      <c r="F223" s="31" t="s">
        <v>1483</v>
      </c>
      <c r="G223" t="s">
        <v>14</v>
      </c>
      <c r="H223" s="1">
        <v>30.1560934291581</v>
      </c>
    </row>
    <row r="224" spans="8:8" ht="27.75" hidden="1" customHeight="1">
      <c r="A224" s="31" t="s">
        <v>701</v>
      </c>
      <c r="B224" s="31" t="s">
        <v>122</v>
      </c>
      <c r="C224" t="s">
        <v>1329</v>
      </c>
      <c r="D224" s="32">
        <f t="shared" si="8"/>
        <v>28.5890801562995</v>
      </c>
      <c r="E224" t="s">
        <v>12</v>
      </c>
      <c r="F224" s="31" t="s">
        <v>1484</v>
      </c>
      <c r="G224" t="s">
        <v>139</v>
      </c>
      <c r="H224" s="1">
        <v>31.3238366978685</v>
      </c>
    </row>
    <row r="225" spans="8:8" ht="27.75" hidden="1" customHeight="1">
      <c r="A225" s="34" t="s">
        <v>696</v>
      </c>
      <c r="B225" s="31" t="s">
        <v>141</v>
      </c>
      <c r="C225" t="s">
        <v>1326</v>
      </c>
      <c r="D225" s="32">
        <f t="shared" si="8"/>
        <v>28.5890801562995</v>
      </c>
      <c r="E225" t="s">
        <v>12</v>
      </c>
      <c r="F225" s="31" t="s">
        <v>1487</v>
      </c>
      <c r="G225" t="s">
        <v>30</v>
      </c>
      <c r="H225" s="1">
        <v>31.3518199233717</v>
      </c>
    </row>
    <row r="226" spans="8:8" ht="27.75" hidden="1" customHeight="1">
      <c r="A226" s="34" t="s">
        <v>342</v>
      </c>
      <c r="B226" s="31" t="s">
        <v>8</v>
      </c>
      <c r="C226" t="s">
        <v>1172</v>
      </c>
      <c r="D226" s="32">
        <f t="shared" si="8"/>
        <v>28.5890801562995</v>
      </c>
      <c r="E226" t="s">
        <v>12</v>
      </c>
      <c r="F226" s="31" t="s">
        <v>1483</v>
      </c>
      <c r="G226" t="s">
        <v>14</v>
      </c>
      <c r="H226" s="1">
        <v>31.7100171419243</v>
      </c>
    </row>
    <row r="227" spans="8:8" ht="27.75" hidden="1" customHeight="1">
      <c r="A227" s="34" t="s">
        <v>452</v>
      </c>
      <c r="B227" s="31" t="s">
        <v>8</v>
      </c>
      <c r="C227" t="s">
        <v>1231</v>
      </c>
      <c r="D227" s="32">
        <f t="shared" si="8"/>
        <v>28.5890801562995</v>
      </c>
      <c r="E227" t="s">
        <v>12</v>
      </c>
      <c r="F227" s="31" t="s">
        <v>1483</v>
      </c>
      <c r="G227" t="s">
        <v>14</v>
      </c>
      <c r="H227" s="1">
        <v>31.7766131967554</v>
      </c>
    </row>
    <row r="228" spans="8:8" ht="27.75" hidden="1" customHeight="1">
      <c r="A228" s="31" t="s">
        <v>833</v>
      </c>
      <c r="B228" s="31" t="s">
        <v>834</v>
      </c>
      <c r="C228" t="s">
        <v>1382</v>
      </c>
      <c r="D228" s="32">
        <f t="shared" si="8"/>
        <v>28.5890801562995</v>
      </c>
      <c r="E228" t="s">
        <v>12</v>
      </c>
      <c r="F228" s="31" t="s">
        <v>1494</v>
      </c>
      <c r="G228" t="s">
        <v>599</v>
      </c>
      <c r="H228" s="1">
        <v>32.2647752497225</v>
      </c>
    </row>
    <row r="229" spans="8:8" ht="27.75" hidden="1" customHeight="1">
      <c r="A229" s="34" t="s">
        <v>402</v>
      </c>
      <c r="B229" s="31" t="s">
        <v>8</v>
      </c>
      <c r="C229" t="s">
        <v>1214</v>
      </c>
      <c r="D229" s="32">
        <v>31.2663796724066</v>
      </c>
      <c r="E229" t="s">
        <v>9</v>
      </c>
      <c r="F229" s="31" t="s">
        <v>1490</v>
      </c>
      <c r="G229" t="s">
        <v>51</v>
      </c>
      <c r="H229" s="1">
        <v>32.8296986560269</v>
      </c>
    </row>
    <row r="230" spans="8:8" ht="27.75" hidden="1" customHeight="1">
      <c r="A230" s="34" t="s">
        <v>652</v>
      </c>
      <c r="B230" s="31" t="s">
        <v>8</v>
      </c>
      <c r="C230" t="s">
        <v>1311</v>
      </c>
      <c r="D230" s="32">
        <f>D229</f>
        <v>31.2663796724066</v>
      </c>
      <c r="E230" t="s">
        <v>12</v>
      </c>
      <c r="F230" s="31" t="s">
        <v>1487</v>
      </c>
      <c r="G230" t="s">
        <v>30</v>
      </c>
      <c r="H230" s="1">
        <v>32.8453575890069</v>
      </c>
    </row>
    <row r="231" spans="8:8" ht="27.75" hidden="1" customHeight="1">
      <c r="A231" s="34" t="s">
        <v>962</v>
      </c>
      <c r="B231" s="31" t="s">
        <v>8</v>
      </c>
      <c r="C231" t="s">
        <v>1427</v>
      </c>
      <c r="D231" s="32">
        <f>D230</f>
        <v>31.2663796724066</v>
      </c>
      <c r="E231" t="s">
        <v>12</v>
      </c>
      <c r="F231" s="31" t="s">
        <v>1487</v>
      </c>
      <c r="G231" t="s">
        <v>30</v>
      </c>
      <c r="H231" s="1">
        <v>33.1730326775592</v>
      </c>
    </row>
    <row r="232" spans="8:8" ht="27.75" hidden="1" customHeight="1">
      <c r="A232" s="31" t="s">
        <v>399</v>
      </c>
      <c r="B232" s="31" t="s">
        <v>8</v>
      </c>
      <c r="C232" t="s">
        <v>1212</v>
      </c>
      <c r="D232" s="32">
        <v>31.6507218381456</v>
      </c>
      <c r="E232" t="s">
        <v>9</v>
      </c>
      <c r="F232" s="31" t="s">
        <v>10</v>
      </c>
      <c r="G232" t="s">
        <v>48</v>
      </c>
      <c r="H232" s="1">
        <v>33.2332579300529</v>
      </c>
    </row>
    <row r="233" spans="8:8" ht="27.75" hidden="1" customHeight="1">
      <c r="A233" s="31" t="s">
        <v>558</v>
      </c>
      <c r="B233" s="31" t="s">
        <v>193</v>
      </c>
      <c r="C233" t="s">
        <v>1282</v>
      </c>
      <c r="D233" s="32">
        <v>1000.0</v>
      </c>
      <c r="E233" t="s">
        <v>82</v>
      </c>
      <c r="F233" s="31" t="s">
        <v>1485</v>
      </c>
      <c r="G233" t="s">
        <v>84</v>
      </c>
      <c r="H233" s="1">
        <v>33.3333333333333</v>
      </c>
    </row>
    <row r="234" spans="8:8" ht="27.75" hidden="1" customHeight="1">
      <c r="A234" s="34" t="s">
        <v>96</v>
      </c>
      <c r="B234" s="31" t="s">
        <v>8</v>
      </c>
      <c r="C234" t="s">
        <v>1078</v>
      </c>
      <c r="D234" s="32">
        <f>D233</f>
        <v>1000.0</v>
      </c>
      <c r="E234" t="s">
        <v>12</v>
      </c>
      <c r="F234" s="31" t="s">
        <v>1487</v>
      </c>
      <c r="G234" t="s">
        <v>30</v>
      </c>
      <c r="H234" s="1">
        <v>33.470648760794</v>
      </c>
    </row>
    <row r="235" spans="8:8" ht="27.75" hidden="1" customHeight="1">
      <c r="A235" s="31" t="s">
        <v>114</v>
      </c>
      <c r="B235" s="31" t="s">
        <v>8</v>
      </c>
      <c r="C235" t="s">
        <v>1090</v>
      </c>
      <c r="D235" s="32">
        <v>31.9199271090149</v>
      </c>
      <c r="E235" t="s">
        <v>9</v>
      </c>
      <c r="F235" s="31" t="s">
        <v>1490</v>
      </c>
      <c r="G235" t="s">
        <v>51</v>
      </c>
      <c r="H235" s="1">
        <v>33.5159234644656</v>
      </c>
    </row>
    <row r="236" spans="8:8" ht="27.75" hidden="1" customHeight="1">
      <c r="A236" s="33" t="s">
        <v>466</v>
      </c>
      <c r="B236" s="31" t="s">
        <v>8</v>
      </c>
      <c r="C236" t="s">
        <v>1238</v>
      </c>
      <c r="D236" s="32">
        <f t="shared" si="9" ref="D236:D244">D235</f>
        <v>31.9199271090149</v>
      </c>
      <c r="E236" t="s">
        <v>12</v>
      </c>
      <c r="F236" s="31" t="s">
        <v>1483</v>
      </c>
      <c r="G236" t="s">
        <v>14</v>
      </c>
      <c r="H236" s="1">
        <v>33.6654718361375</v>
      </c>
    </row>
    <row r="237" spans="8:8" ht="27.75" hidden="1" customHeight="1">
      <c r="A237" s="31" t="s">
        <v>935</v>
      </c>
      <c r="B237" s="31" t="s">
        <v>8</v>
      </c>
      <c r="C237" t="s">
        <v>1409</v>
      </c>
      <c r="D237" s="32">
        <f t="shared" si="9"/>
        <v>31.9199271090149</v>
      </c>
      <c r="E237" t="s">
        <v>12</v>
      </c>
      <c r="F237" s="31" t="s">
        <v>1483</v>
      </c>
      <c r="G237" t="s">
        <v>14</v>
      </c>
      <c r="H237" s="1">
        <v>33.7030235381043</v>
      </c>
    </row>
    <row r="238" spans="8:8" ht="27.75" hidden="1" customHeight="1">
      <c r="A238" s="34" t="s">
        <v>646</v>
      </c>
      <c r="B238" s="31" t="s">
        <v>8</v>
      </c>
      <c r="C238" t="s">
        <v>1307</v>
      </c>
      <c r="D238" s="32">
        <f t="shared" si="9"/>
        <v>31.9199271090149</v>
      </c>
      <c r="E238" t="s">
        <v>12</v>
      </c>
      <c r="F238" s="31" t="s">
        <v>1487</v>
      </c>
      <c r="G238" t="s">
        <v>30</v>
      </c>
      <c r="H238" s="1">
        <v>33.8948906055579</v>
      </c>
    </row>
    <row r="239" spans="8:8" ht="27.75" hidden="1" customHeight="1">
      <c r="A239" s="34" t="s">
        <v>523</v>
      </c>
      <c r="B239" s="31" t="s">
        <v>8</v>
      </c>
      <c r="C239" t="s">
        <v>1271</v>
      </c>
      <c r="D239" s="32">
        <f t="shared" si="9"/>
        <v>31.9199271090149</v>
      </c>
      <c r="E239" t="s">
        <v>12</v>
      </c>
      <c r="F239" s="31" t="s">
        <v>1483</v>
      </c>
      <c r="G239" t="s">
        <v>14</v>
      </c>
      <c r="H239" s="1">
        <v>33.9647788640596</v>
      </c>
    </row>
    <row r="240" spans="8:8" ht="27.75" hidden="1" customHeight="1">
      <c r="A240" s="31" t="s">
        <v>101</v>
      </c>
      <c r="B240" s="31" t="s">
        <v>8</v>
      </c>
      <c r="C240" t="s">
        <v>1083</v>
      </c>
      <c r="D240" s="32">
        <f t="shared" si="9"/>
        <v>31.9199271090149</v>
      </c>
      <c r="E240" t="s">
        <v>12</v>
      </c>
      <c r="F240" s="31" t="s">
        <v>1488</v>
      </c>
      <c r="G240" t="s">
        <v>39</v>
      </c>
      <c r="H240" s="1">
        <v>34.106132572432</v>
      </c>
    </row>
    <row r="241" spans="8:8" ht="27.75" hidden="1" customHeight="1">
      <c r="A241" s="34" t="s">
        <v>248</v>
      </c>
      <c r="B241" s="31" t="s">
        <v>8</v>
      </c>
      <c r="C241" t="s">
        <v>1143</v>
      </c>
      <c r="D241" s="32">
        <f t="shared" si="9"/>
        <v>31.9199271090149</v>
      </c>
      <c r="E241" t="s">
        <v>12</v>
      </c>
      <c r="F241" s="31" t="s">
        <v>1483</v>
      </c>
      <c r="G241" t="s">
        <v>14</v>
      </c>
      <c r="H241" s="1">
        <v>34.7173105108878</v>
      </c>
    </row>
    <row r="242" spans="8:8" ht="27.75" hidden="1" customHeight="1">
      <c r="A242" s="34" t="s">
        <v>140</v>
      </c>
      <c r="B242" s="31" t="s">
        <v>8</v>
      </c>
      <c r="C242" t="s">
        <v>1099</v>
      </c>
      <c r="D242" s="32">
        <f t="shared" si="9"/>
        <v>31.9199271090149</v>
      </c>
      <c r="E242" t="s">
        <v>12</v>
      </c>
      <c r="F242" s="31" t="s">
        <v>1487</v>
      </c>
      <c r="G242" t="s">
        <v>30</v>
      </c>
      <c r="H242" s="1">
        <v>34.772025133452</v>
      </c>
    </row>
    <row r="243" spans="8:8" ht="27.75" hidden="1" customHeight="1">
      <c r="A243" s="34" t="s">
        <v>338</v>
      </c>
      <c r="B243" s="31" t="s">
        <v>8</v>
      </c>
      <c r="C243" t="s">
        <v>1169</v>
      </c>
      <c r="D243" s="32">
        <f t="shared" si="9"/>
        <v>31.9199271090149</v>
      </c>
      <c r="E243" t="s">
        <v>12</v>
      </c>
      <c r="F243" s="31" t="s">
        <v>1487</v>
      </c>
      <c r="G243" t="s">
        <v>30</v>
      </c>
      <c r="H243" s="1">
        <v>35.142654028436</v>
      </c>
    </row>
    <row r="244" spans="8:8" ht="27.75" hidden="1" customHeight="1">
      <c r="A244" s="34" t="s">
        <v>89</v>
      </c>
      <c r="B244" s="31" t="s">
        <v>8</v>
      </c>
      <c r="C244" t="s">
        <v>1073</v>
      </c>
      <c r="D244" s="32">
        <f t="shared" si="9"/>
        <v>31.9199271090149</v>
      </c>
      <c r="E244" t="s">
        <v>12</v>
      </c>
      <c r="F244" s="31" t="s">
        <v>1483</v>
      </c>
      <c r="G244" t="s">
        <v>14</v>
      </c>
      <c r="H244" s="1">
        <v>35.3502539123225</v>
      </c>
    </row>
    <row r="245" spans="8:8" ht="27.75" hidden="1" customHeight="1">
      <c r="A245" s="33" t="s">
        <v>49</v>
      </c>
      <c r="B245" s="31" t="s">
        <v>8</v>
      </c>
      <c r="C245" t="s">
        <v>1057</v>
      </c>
      <c r="D245" s="32">
        <v>33.7508571428571</v>
      </c>
      <c r="E245" t="s">
        <v>9</v>
      </c>
      <c r="F245" s="31" t="s">
        <v>1490</v>
      </c>
      <c r="G245" t="s">
        <v>51</v>
      </c>
      <c r="H245" s="1">
        <v>35.4384</v>
      </c>
    </row>
    <row r="246" spans="8:8" ht="27.75" hidden="1" customHeight="1">
      <c r="A246" s="31" t="s">
        <v>475</v>
      </c>
      <c r="B246" s="31" t="s">
        <v>8</v>
      </c>
      <c r="C246" t="s">
        <v>1247</v>
      </c>
      <c r="D246" s="32">
        <v>34.0159162303665</v>
      </c>
      <c r="E246" t="s">
        <v>9</v>
      </c>
      <c r="F246" s="31" t="s">
        <v>10</v>
      </c>
      <c r="G246" t="s">
        <v>48</v>
      </c>
      <c r="H246" s="1">
        <v>35.7167120418848</v>
      </c>
    </row>
    <row r="247" spans="8:8" ht="27.75" hidden="1" customHeight="1">
      <c r="A247" s="31" t="s">
        <v>1048</v>
      </c>
      <c r="B247" s="31" t="s">
        <v>8</v>
      </c>
      <c r="C247" t="s">
        <v>1457</v>
      </c>
      <c r="D247" s="32">
        <v>34.1518082422203</v>
      </c>
      <c r="E247" t="s">
        <v>9</v>
      </c>
      <c r="F247" s="31" t="s">
        <v>10</v>
      </c>
      <c r="G247" t="s">
        <v>48</v>
      </c>
      <c r="H247" s="1">
        <v>35.8593986543314</v>
      </c>
    </row>
    <row r="248" spans="8:8" ht="27.75" hidden="1" customHeight="1">
      <c r="A248" s="34" t="s">
        <v>113</v>
      </c>
      <c r="B248" s="31" t="s">
        <v>8</v>
      </c>
      <c r="C248" t="s">
        <v>1089</v>
      </c>
      <c r="D248" s="32">
        <f>D247</f>
        <v>34.1518082422203</v>
      </c>
      <c r="E248" t="s">
        <v>12</v>
      </c>
      <c r="F248" s="31" t="s">
        <v>1483</v>
      </c>
      <c r="G248" t="s">
        <v>14</v>
      </c>
      <c r="H248" s="1">
        <v>36.0082708822274</v>
      </c>
    </row>
    <row r="249" spans="8:8" ht="27.75" hidden="1" customHeight="1">
      <c r="A249" s="31" t="s">
        <v>641</v>
      </c>
      <c r="B249" s="31" t="s">
        <v>8</v>
      </c>
      <c r="C249" t="s">
        <v>1305</v>
      </c>
      <c r="D249" s="32">
        <v>34.5256669146562</v>
      </c>
      <c r="E249" t="s">
        <v>9</v>
      </c>
      <c r="F249" s="31" t="s">
        <v>10</v>
      </c>
      <c r="G249" t="s">
        <v>11</v>
      </c>
      <c r="H249" s="1">
        <v>36.251950260389</v>
      </c>
    </row>
    <row r="250" spans="8:8" ht="27.75" hidden="1" customHeight="1">
      <c r="A250" s="31" t="s">
        <v>1046</v>
      </c>
      <c r="B250" s="31" t="s">
        <v>8</v>
      </c>
      <c r="C250" t="s">
        <v>1455</v>
      </c>
      <c r="D250" s="32">
        <v>34.6744031150733</v>
      </c>
      <c r="E250" t="s">
        <v>9</v>
      </c>
      <c r="F250" s="31" t="s">
        <v>10</v>
      </c>
      <c r="G250" t="s">
        <v>48</v>
      </c>
      <c r="H250" s="1">
        <v>36.4081232708269</v>
      </c>
    </row>
    <row r="251" spans="8:8" ht="27.75" hidden="1" customHeight="1">
      <c r="A251" s="33" t="s">
        <v>492</v>
      </c>
      <c r="B251" s="31" t="s">
        <v>8</v>
      </c>
      <c r="C251" t="s">
        <v>1258</v>
      </c>
      <c r="D251" s="32">
        <v>34.8278612597777</v>
      </c>
      <c r="E251" t="s">
        <v>9</v>
      </c>
      <c r="F251" s="31" t="s">
        <v>1490</v>
      </c>
      <c r="G251" t="s">
        <v>51</v>
      </c>
      <c r="H251" s="1">
        <v>36.5692543227666</v>
      </c>
    </row>
    <row r="252" spans="8:8" ht="27.75" hidden="1" customHeight="1">
      <c r="A252" s="34" t="s">
        <v>496</v>
      </c>
      <c r="B252" s="31" t="s">
        <v>8</v>
      </c>
      <c r="C252" t="s">
        <v>1258</v>
      </c>
      <c r="D252" s="32">
        <v>34.8278612597777</v>
      </c>
      <c r="E252" t="s">
        <v>9</v>
      </c>
      <c r="F252" s="31" t="s">
        <v>1490</v>
      </c>
      <c r="G252" t="s">
        <v>51</v>
      </c>
      <c r="H252" s="1">
        <v>36.5692543227666</v>
      </c>
    </row>
    <row r="253" spans="8:8" ht="27.75" hidden="1" customHeight="1">
      <c r="A253" s="33" t="s">
        <v>497</v>
      </c>
      <c r="B253" s="31" t="s">
        <v>8</v>
      </c>
      <c r="C253" t="s">
        <v>1258</v>
      </c>
      <c r="D253" s="32">
        <v>34.8278612597777</v>
      </c>
      <c r="E253" t="s">
        <v>9</v>
      </c>
      <c r="F253" s="31" t="s">
        <v>1490</v>
      </c>
      <c r="G253" t="s">
        <v>51</v>
      </c>
      <c r="H253" s="1">
        <v>36.5692543227666</v>
      </c>
    </row>
    <row r="254" spans="8:8" ht="27.75" hidden="1" customHeight="1">
      <c r="A254" s="34" t="s">
        <v>497</v>
      </c>
      <c r="B254" s="31" t="s">
        <v>8</v>
      </c>
      <c r="C254" t="s">
        <v>1258</v>
      </c>
      <c r="D254" s="32">
        <f>D253</f>
        <v>34.8278612597777</v>
      </c>
      <c r="E254" t="s">
        <v>76</v>
      </c>
      <c r="F254" s="31" t="s">
        <v>1492</v>
      </c>
      <c r="G254" t="s">
        <v>78</v>
      </c>
      <c r="H254" s="1">
        <v>36.5692543227666</v>
      </c>
    </row>
    <row r="255" spans="8:8" ht="27.75" hidden="1" customHeight="1">
      <c r="A255" s="31" t="s">
        <v>498</v>
      </c>
      <c r="B255" s="31" t="s">
        <v>8</v>
      </c>
      <c r="C255" t="s">
        <v>1258</v>
      </c>
      <c r="D255" s="32">
        <v>34.8278612597777</v>
      </c>
      <c r="E255" t="s">
        <v>9</v>
      </c>
      <c r="F255" s="31" t="s">
        <v>1490</v>
      </c>
      <c r="G255" t="s">
        <v>51</v>
      </c>
      <c r="H255" s="1">
        <v>36.5692543227666</v>
      </c>
    </row>
    <row r="256" spans="8:8" ht="27.75" hidden="1" customHeight="1">
      <c r="A256" s="34" t="s">
        <v>499</v>
      </c>
      <c r="B256" s="31" t="s">
        <v>8</v>
      </c>
      <c r="C256" t="s">
        <v>1258</v>
      </c>
      <c r="D256" s="32">
        <v>34.8278612597777</v>
      </c>
      <c r="E256" t="s">
        <v>9</v>
      </c>
      <c r="F256" s="31" t="s">
        <v>1490</v>
      </c>
      <c r="G256" t="s">
        <v>51</v>
      </c>
      <c r="H256" s="1">
        <v>36.5692543227666</v>
      </c>
    </row>
    <row r="257" spans="8:8" ht="27.75" hidden="1" customHeight="1">
      <c r="A257" s="34" t="s">
        <v>499</v>
      </c>
      <c r="B257" s="31" t="s">
        <v>8</v>
      </c>
      <c r="C257" t="s">
        <v>1258</v>
      </c>
      <c r="D257" s="32">
        <f>D256</f>
        <v>34.8278612597777</v>
      </c>
      <c r="E257" t="s">
        <v>76</v>
      </c>
      <c r="F257" s="31" t="s">
        <v>1495</v>
      </c>
      <c r="G257" t="s">
        <v>501</v>
      </c>
      <c r="H257" s="1">
        <v>36.5692543227666</v>
      </c>
    </row>
    <row r="258" spans="8:8" ht="27.75" hidden="1" customHeight="1">
      <c r="A258" s="31" t="s">
        <v>447</v>
      </c>
      <c r="B258" s="31" t="s">
        <v>8</v>
      </c>
      <c r="C258" t="s">
        <v>1229</v>
      </c>
      <c r="D258" s="32">
        <v>35.6269487750557</v>
      </c>
      <c r="E258" t="s">
        <v>9</v>
      </c>
      <c r="F258" s="31" t="s">
        <v>10</v>
      </c>
      <c r="G258" t="s">
        <v>48</v>
      </c>
      <c r="H258" s="1">
        <v>37.4082962138085</v>
      </c>
    </row>
    <row r="259" spans="8:8" ht="27.75" hidden="1" customHeight="1">
      <c r="A259" s="34" t="s">
        <v>447</v>
      </c>
      <c r="B259" s="31" t="s">
        <v>8</v>
      </c>
      <c r="C259" t="s">
        <v>1229</v>
      </c>
      <c r="D259" s="32">
        <f>D258</f>
        <v>35.6269487750557</v>
      </c>
      <c r="E259" t="s">
        <v>76</v>
      </c>
      <c r="F259" s="31" t="s">
        <v>1496</v>
      </c>
      <c r="G259" t="s">
        <v>449</v>
      </c>
      <c r="H259" s="1">
        <v>37.4082962138085</v>
      </c>
    </row>
    <row r="260" spans="8:8" ht="27.75" hidden="1" customHeight="1">
      <c r="A260" s="34" t="s">
        <v>828</v>
      </c>
      <c r="B260" s="31" t="s">
        <v>331</v>
      </c>
      <c r="C260" t="s">
        <v>1380</v>
      </c>
      <c r="D260" s="32">
        <v>37589.9695259594</v>
      </c>
      <c r="E260" t="s">
        <v>82</v>
      </c>
      <c r="F260" s="31" t="s">
        <v>1485</v>
      </c>
      <c r="G260" t="s">
        <v>84</v>
      </c>
      <c r="H260" s="1">
        <v>37.5899695259594</v>
      </c>
    </row>
    <row r="261" spans="8:8" ht="27.75" hidden="1" customHeight="1">
      <c r="A261" s="31" t="s">
        <v>981</v>
      </c>
      <c r="B261" s="31" t="s">
        <v>855</v>
      </c>
      <c r="C261" t="s">
        <v>1442</v>
      </c>
      <c r="D261" s="32">
        <f>D260</f>
        <v>37589.9695259594</v>
      </c>
      <c r="E261" t="s">
        <v>12</v>
      </c>
      <c r="F261" s="31" t="s">
        <v>1483</v>
      </c>
      <c r="G261" t="s">
        <v>14</v>
      </c>
      <c r="H261" s="1">
        <v>37.8856001861042</v>
      </c>
    </row>
    <row r="262" spans="8:8" ht="27.75" hidden="1" customHeight="1">
      <c r="A262" s="31" t="s">
        <v>344</v>
      </c>
      <c r="B262" s="31" t="s">
        <v>8</v>
      </c>
      <c r="C262" t="s">
        <v>1174</v>
      </c>
      <c r="D262" s="32">
        <v>36.1491523455643</v>
      </c>
      <c r="E262" t="s">
        <v>9</v>
      </c>
      <c r="F262" s="31" t="s">
        <v>1490</v>
      </c>
      <c r="G262" t="s">
        <v>51</v>
      </c>
      <c r="H262" s="1">
        <v>37.9566099628425</v>
      </c>
    </row>
    <row r="263" spans="8:8" ht="27.75" hidden="1" customHeight="1">
      <c r="A263" s="31" t="s">
        <v>190</v>
      </c>
      <c r="B263" s="31" t="s">
        <v>8</v>
      </c>
      <c r="C263" t="s">
        <v>1111</v>
      </c>
      <c r="D263" s="32">
        <v>36.1790845305713</v>
      </c>
      <c r="E263" t="s">
        <v>9</v>
      </c>
      <c r="F263" s="31" t="s">
        <v>10</v>
      </c>
      <c r="G263" t="s">
        <v>48</v>
      </c>
      <c r="H263" s="1">
        <v>37.9880387570999</v>
      </c>
    </row>
    <row r="264" spans="8:8" ht="27.75" hidden="1" customHeight="1">
      <c r="A264" s="31" t="s">
        <v>636</v>
      </c>
      <c r="B264" s="31" t="s">
        <v>8</v>
      </c>
      <c r="C264" t="s">
        <v>1302</v>
      </c>
      <c r="D264" s="32">
        <v>36.262278978389</v>
      </c>
      <c r="E264" t="s">
        <v>9</v>
      </c>
      <c r="F264" s="31" t="s">
        <v>10</v>
      </c>
      <c r="G264" t="s">
        <v>48</v>
      </c>
      <c r="H264" s="1">
        <v>38.0753929273084</v>
      </c>
    </row>
    <row r="265" spans="8:8" ht="27.75" hidden="1" customHeight="1">
      <c r="A265" s="34" t="s">
        <v>636</v>
      </c>
      <c r="B265" s="31" t="s">
        <v>8</v>
      </c>
      <c r="C265" t="s">
        <v>1302</v>
      </c>
      <c r="D265" s="32">
        <f t="shared" si="10" ref="D265:D274">D264</f>
        <v>36.262278978389</v>
      </c>
      <c r="E265" t="s">
        <v>76</v>
      </c>
      <c r="F265" s="31" t="s">
        <v>1497</v>
      </c>
      <c r="G265" t="s">
        <v>638</v>
      </c>
      <c r="H265" s="1">
        <v>38.0753929273084</v>
      </c>
    </row>
    <row r="266" spans="8:8" ht="27.75" hidden="1" customHeight="1">
      <c r="A266" s="33" t="s">
        <v>361</v>
      </c>
      <c r="B266" s="31" t="s">
        <v>8</v>
      </c>
      <c r="C266" t="s">
        <v>1183</v>
      </c>
      <c r="D266" s="32">
        <f t="shared" si="10"/>
        <v>36.262278978389</v>
      </c>
      <c r="E266" t="s">
        <v>12</v>
      </c>
      <c r="F266" s="31" t="s">
        <v>1483</v>
      </c>
      <c r="G266" t="s">
        <v>14</v>
      </c>
      <c r="H266" s="1">
        <v>38.076688284074</v>
      </c>
    </row>
    <row r="267" spans="8:8" ht="27.75" hidden="1" customHeight="1">
      <c r="A267" s="34" t="s">
        <v>622</v>
      </c>
      <c r="B267" s="31" t="s">
        <v>8</v>
      </c>
      <c r="C267" t="s">
        <v>1294</v>
      </c>
      <c r="D267" s="32">
        <f t="shared" si="10"/>
        <v>36.262278978389</v>
      </c>
      <c r="E267" t="s">
        <v>12</v>
      </c>
      <c r="F267" s="31" t="s">
        <v>1486</v>
      </c>
      <c r="G267" t="s">
        <v>209</v>
      </c>
      <c r="H267" s="1">
        <v>38.4285162539488</v>
      </c>
    </row>
    <row r="268" spans="8:8" ht="27.75" hidden="1" customHeight="1">
      <c r="A268" s="31" t="s">
        <v>199</v>
      </c>
      <c r="B268" s="31" t="s">
        <v>8</v>
      </c>
      <c r="C268" t="s">
        <v>1120</v>
      </c>
      <c r="D268" s="32">
        <f t="shared" si="10"/>
        <v>36.262278978389</v>
      </c>
      <c r="E268" t="s">
        <v>12</v>
      </c>
      <c r="F268" s="31" t="s">
        <v>1483</v>
      </c>
      <c r="G268" t="s">
        <v>14</v>
      </c>
      <c r="H268" s="1">
        <v>39.0957293171034</v>
      </c>
    </row>
    <row r="269" spans="8:8" ht="27.75" hidden="1" customHeight="1">
      <c r="A269" s="31" t="s">
        <v>543</v>
      </c>
      <c r="B269" s="31" t="s">
        <v>544</v>
      </c>
      <c r="C269" t="s">
        <v>1282</v>
      </c>
      <c r="D269" s="32">
        <f t="shared" si="10"/>
        <v>36.262278978389</v>
      </c>
      <c r="E269" t="s">
        <v>26</v>
      </c>
      <c r="F269" s="31" t="s">
        <v>1498</v>
      </c>
      <c r="G269" t="s">
        <v>28</v>
      </c>
      <c r="H269" s="1">
        <v>39.8350903145438</v>
      </c>
    </row>
    <row r="270" spans="8:8" ht="27.75" hidden="1" customHeight="1">
      <c r="A270" s="31" t="s">
        <v>543</v>
      </c>
      <c r="B270" s="31" t="s">
        <v>544</v>
      </c>
      <c r="C270" t="s">
        <v>1282</v>
      </c>
      <c r="D270" s="32">
        <f t="shared" si="10"/>
        <v>36.262278978389</v>
      </c>
      <c r="E270" t="s">
        <v>132</v>
      </c>
      <c r="F270" s="31" t="s">
        <v>545</v>
      </c>
      <c r="G270" t="s">
        <v>546</v>
      </c>
      <c r="H270" s="1">
        <v>39.8350903145438</v>
      </c>
    </row>
    <row r="271" spans="8:8" ht="27.75" hidden="1" customHeight="1">
      <c r="A271" s="31" t="s">
        <v>543</v>
      </c>
      <c r="B271" s="31" t="s">
        <v>544</v>
      </c>
      <c r="C271" t="s">
        <v>1282</v>
      </c>
      <c r="D271" s="32">
        <f t="shared" si="10"/>
        <v>36.262278978389</v>
      </c>
      <c r="E271" t="s">
        <v>135</v>
      </c>
      <c r="F271" s="31" t="s">
        <v>1499</v>
      </c>
      <c r="G271" t="s">
        <v>548</v>
      </c>
      <c r="H271" s="1">
        <v>39.8350903145438</v>
      </c>
    </row>
    <row r="272" spans="8:8" ht="27.75" hidden="1" customHeight="1">
      <c r="A272" s="31" t="s">
        <v>543</v>
      </c>
      <c r="B272" s="31" t="s">
        <v>544</v>
      </c>
      <c r="C272" t="s">
        <v>1282</v>
      </c>
      <c r="D272" s="32">
        <f t="shared" si="10"/>
        <v>36.262278978389</v>
      </c>
      <c r="E272" t="s">
        <v>549</v>
      </c>
      <c r="F272" s="31" t="s">
        <v>544</v>
      </c>
      <c r="G272" t="s">
        <v>551</v>
      </c>
      <c r="H272" s="1">
        <v>39.8350903145438</v>
      </c>
    </row>
    <row r="273" spans="8:8" ht="27.75" hidden="1" customHeight="1">
      <c r="A273" s="31" t="s">
        <v>543</v>
      </c>
      <c r="B273" s="31" t="s">
        <v>544</v>
      </c>
      <c r="C273" t="s">
        <v>1282</v>
      </c>
      <c r="D273" s="32">
        <f t="shared" si="10"/>
        <v>36.262278978389</v>
      </c>
      <c r="E273" t="s">
        <v>552</v>
      </c>
      <c r="F273" s="31" t="s">
        <v>1500</v>
      </c>
      <c r="G273" t="s">
        <v>554</v>
      </c>
      <c r="H273" s="1">
        <v>39.8350903145438</v>
      </c>
    </row>
    <row r="274" spans="8:8" ht="27.75" hidden="1" customHeight="1">
      <c r="A274" s="31" t="s">
        <v>741</v>
      </c>
      <c r="B274" s="31" t="s">
        <v>8</v>
      </c>
      <c r="C274" t="s">
        <v>1340</v>
      </c>
      <c r="D274" s="32">
        <f t="shared" si="10"/>
        <v>36.262278978389</v>
      </c>
      <c r="E274" t="s">
        <v>12</v>
      </c>
      <c r="F274" s="31" t="s">
        <v>1488</v>
      </c>
      <c r="G274" t="s">
        <v>39</v>
      </c>
      <c r="H274" s="1">
        <v>40.1818031376518</v>
      </c>
    </row>
    <row r="275" spans="8:8" ht="27.75" hidden="1" customHeight="1">
      <c r="A275" s="34" t="s">
        <v>542</v>
      </c>
      <c r="B275" s="31" t="s">
        <v>8</v>
      </c>
      <c r="C275" t="s">
        <v>1281</v>
      </c>
      <c r="D275" s="32">
        <v>38.3240876677852</v>
      </c>
      <c r="E275" t="s">
        <v>9</v>
      </c>
      <c r="F275" s="31" t="s">
        <v>10</v>
      </c>
      <c r="G275" t="s">
        <v>48</v>
      </c>
      <c r="H275" s="1">
        <v>40.2402920511745</v>
      </c>
    </row>
    <row r="276" spans="8:8" ht="27.75" hidden="1" customHeight="1">
      <c r="A276" s="33" t="s">
        <v>453</v>
      </c>
      <c r="B276" s="31" t="s">
        <v>8</v>
      </c>
      <c r="C276" t="s">
        <v>1234</v>
      </c>
      <c r="D276" s="32">
        <f>D275</f>
        <v>38.3240876677852</v>
      </c>
      <c r="E276" t="s">
        <v>12</v>
      </c>
      <c r="F276" s="31" t="s">
        <v>1483</v>
      </c>
      <c r="G276" t="s">
        <v>14</v>
      </c>
      <c r="H276" s="1">
        <v>40.5116706161137</v>
      </c>
    </row>
    <row r="277" spans="8:8" ht="27.75" hidden="1" customHeight="1">
      <c r="A277" s="34" t="s">
        <v>405</v>
      </c>
      <c r="B277" s="31" t="s">
        <v>181</v>
      </c>
      <c r="C277" t="s">
        <v>1217</v>
      </c>
      <c r="D277" s="32">
        <f>D276</f>
        <v>38.3240876677852</v>
      </c>
      <c r="E277" t="s">
        <v>406</v>
      </c>
      <c r="F277" s="31" t="s">
        <v>70</v>
      </c>
      <c r="G277" t="s">
        <v>407</v>
      </c>
      <c r="H277" s="1">
        <v>40.5197482333607</v>
      </c>
    </row>
    <row r="278" spans="8:8" ht="27.75" hidden="1" customHeight="1">
      <c r="A278" s="33" t="s">
        <v>405</v>
      </c>
      <c r="B278" s="31" t="s">
        <v>181</v>
      </c>
      <c r="C278" t="s">
        <v>1217</v>
      </c>
      <c r="D278" s="32">
        <f>D277</f>
        <v>38.3240876677852</v>
      </c>
      <c r="E278" t="s">
        <v>410</v>
      </c>
      <c r="F278" s="31" t="s">
        <v>70</v>
      </c>
      <c r="G278" t="s">
        <v>411</v>
      </c>
      <c r="H278" s="1">
        <v>40.5197482333607</v>
      </c>
    </row>
    <row r="279" spans="8:8" ht="27.75" hidden="1" customHeight="1">
      <c r="A279" s="34" t="s">
        <v>668</v>
      </c>
      <c r="B279" s="31" t="s">
        <v>8</v>
      </c>
      <c r="C279" t="s">
        <v>1314</v>
      </c>
      <c r="D279" s="32">
        <f>D278</f>
        <v>38.3240876677852</v>
      </c>
      <c r="E279" t="s">
        <v>12</v>
      </c>
      <c r="F279" s="31" t="s">
        <v>1483</v>
      </c>
      <c r="G279" t="s">
        <v>14</v>
      </c>
      <c r="H279" s="1">
        <v>41.0716998658272</v>
      </c>
    </row>
    <row r="280" spans="8:8" ht="27.75" hidden="1" customHeight="1">
      <c r="A280" s="33" t="s">
        <v>505</v>
      </c>
      <c r="B280" s="31" t="s">
        <v>8</v>
      </c>
      <c r="C280" t="s">
        <v>1262</v>
      </c>
      <c r="D280" s="32">
        <v>39.1482284887925</v>
      </c>
      <c r="E280" t="s">
        <v>9</v>
      </c>
      <c r="F280" s="31" t="s">
        <v>1490</v>
      </c>
      <c r="G280" t="s">
        <v>51</v>
      </c>
      <c r="H280" s="1">
        <v>41.1056399132321</v>
      </c>
    </row>
    <row r="281" spans="8:8" ht="27.75" hidden="1" customHeight="1">
      <c r="A281" s="34" t="s">
        <v>394</v>
      </c>
      <c r="B281" s="31" t="s">
        <v>8</v>
      </c>
      <c r="C281" t="s">
        <v>1208</v>
      </c>
      <c r="D281" s="32">
        <f>D280</f>
        <v>39.1482284887925</v>
      </c>
      <c r="E281" t="s">
        <v>12</v>
      </c>
      <c r="F281" s="31" t="s">
        <v>1483</v>
      </c>
      <c r="G281" t="s">
        <v>14</v>
      </c>
      <c r="H281" s="1">
        <v>42.2414256091239</v>
      </c>
    </row>
    <row r="282" spans="8:8" ht="27.75" hidden="1" customHeight="1">
      <c r="A282" s="33" t="s">
        <v>539</v>
      </c>
      <c r="B282" s="31" t="s">
        <v>8</v>
      </c>
      <c r="C282" t="s">
        <v>1279</v>
      </c>
      <c r="D282" s="32">
        <f>D281</f>
        <v>39.1482284887925</v>
      </c>
      <c r="E282" t="s">
        <v>12</v>
      </c>
      <c r="F282" s="31" t="s">
        <v>1487</v>
      </c>
      <c r="G282" t="s">
        <v>30</v>
      </c>
      <c r="H282" s="1">
        <v>42.3877500791807</v>
      </c>
    </row>
    <row r="283" spans="8:8" ht="27.75" hidden="1" customHeight="1">
      <c r="A283" s="34" t="s">
        <v>522</v>
      </c>
      <c r="B283" s="31" t="s">
        <v>8</v>
      </c>
      <c r="C283" t="s">
        <v>1271</v>
      </c>
      <c r="D283" s="32">
        <f>D282</f>
        <v>39.1482284887925</v>
      </c>
      <c r="E283" t="s">
        <v>12</v>
      </c>
      <c r="F283" s="31" t="s">
        <v>1487</v>
      </c>
      <c r="G283" t="s">
        <v>30</v>
      </c>
      <c r="H283" s="1">
        <v>42.4559735800745</v>
      </c>
    </row>
    <row r="284" spans="8:8" ht="27.75" hidden="1" customHeight="1">
      <c r="A284" s="33" t="s">
        <v>680</v>
      </c>
      <c r="B284" s="31" t="s">
        <v>8</v>
      </c>
      <c r="C284" t="s">
        <v>1320</v>
      </c>
      <c r="D284" s="32">
        <v>40.4961828123388</v>
      </c>
      <c r="E284" t="s">
        <v>9</v>
      </c>
      <c r="F284" s="31" t="s">
        <v>10</v>
      </c>
      <c r="G284" t="s">
        <v>11</v>
      </c>
      <c r="H284" s="1">
        <v>42.5209919529557</v>
      </c>
    </row>
    <row r="285" spans="8:8" ht="27.75" hidden="1" customHeight="1">
      <c r="A285" s="34" t="s">
        <v>980</v>
      </c>
      <c r="B285" s="31" t="s">
        <v>8</v>
      </c>
      <c r="C285" t="s">
        <v>1436</v>
      </c>
      <c r="D285" s="32">
        <f>D284</f>
        <v>40.4961828123388</v>
      </c>
      <c r="E285" t="s">
        <v>12</v>
      </c>
      <c r="F285" s="31" t="s">
        <v>1483</v>
      </c>
      <c r="G285" t="s">
        <v>14</v>
      </c>
      <c r="H285" s="1">
        <v>42.9817710843373</v>
      </c>
    </row>
    <row r="286" spans="8:8" ht="27.75" hidden="1" customHeight="1">
      <c r="A286" s="33" t="s">
        <v>681</v>
      </c>
      <c r="B286" s="31" t="s">
        <v>8</v>
      </c>
      <c r="C286" t="s">
        <v>1321</v>
      </c>
      <c r="D286" s="32">
        <v>41.2206882549995</v>
      </c>
      <c r="E286" t="s">
        <v>9</v>
      </c>
      <c r="F286" s="31" t="s">
        <v>1490</v>
      </c>
      <c r="G286" t="s">
        <v>51</v>
      </c>
      <c r="H286" s="1">
        <v>43.2817226677495</v>
      </c>
    </row>
    <row r="287" spans="8:8" ht="27.75" hidden="1" customHeight="1">
      <c r="A287" s="34" t="s">
        <v>526</v>
      </c>
      <c r="B287" s="31" t="s">
        <v>8</v>
      </c>
      <c r="C287" t="s">
        <v>1276</v>
      </c>
      <c r="D287" s="32">
        <f>D286</f>
        <v>41.2206882549995</v>
      </c>
      <c r="E287" t="s">
        <v>12</v>
      </c>
      <c r="F287" s="31" t="s">
        <v>1488</v>
      </c>
      <c r="G287" t="s">
        <v>39</v>
      </c>
      <c r="H287" s="1">
        <v>43.2964419341648</v>
      </c>
    </row>
    <row r="288" spans="8:8" ht="27.75" hidden="1" customHeight="1">
      <c r="A288" s="34" t="s">
        <v>524</v>
      </c>
      <c r="B288" s="31" t="s">
        <v>8</v>
      </c>
      <c r="C288" t="s">
        <v>1272</v>
      </c>
      <c r="D288" s="32">
        <f>D287</f>
        <v>41.2206882549995</v>
      </c>
      <c r="E288" t="s">
        <v>12</v>
      </c>
      <c r="F288" s="31" t="s">
        <v>1487</v>
      </c>
      <c r="G288" t="s">
        <v>30</v>
      </c>
      <c r="H288" s="1">
        <v>43.6544352133347</v>
      </c>
    </row>
    <row r="289" spans="8:8" ht="27.75" hidden="1" customHeight="1">
      <c r="A289" s="33" t="s">
        <v>773</v>
      </c>
      <c r="B289" s="31" t="s">
        <v>8</v>
      </c>
      <c r="C289" t="s">
        <v>1357</v>
      </c>
      <c r="D289" s="32">
        <v>41.8623711340206</v>
      </c>
      <c r="E289" t="s">
        <v>9</v>
      </c>
      <c r="F289" s="31" t="s">
        <v>1490</v>
      </c>
      <c r="G289" t="s">
        <v>51</v>
      </c>
      <c r="H289" s="1">
        <v>43.9554896907217</v>
      </c>
    </row>
    <row r="290" spans="8:8" ht="27.75" hidden="1" customHeight="1">
      <c r="A290" s="34" t="s">
        <v>773</v>
      </c>
      <c r="B290" s="31" t="s">
        <v>8</v>
      </c>
      <c r="C290" t="s">
        <v>1357</v>
      </c>
      <c r="D290" s="32">
        <f>D289</f>
        <v>41.8623711340206</v>
      </c>
      <c r="E290" t="s">
        <v>76</v>
      </c>
      <c r="F290" s="31" t="s">
        <v>1501</v>
      </c>
      <c r="G290" t="s">
        <v>117</v>
      </c>
      <c r="H290" s="1">
        <v>43.9554896907217</v>
      </c>
    </row>
    <row r="291" spans="8:8" ht="27.75" hidden="1" customHeight="1">
      <c r="A291" s="33" t="s">
        <v>963</v>
      </c>
      <c r="B291" s="31" t="s">
        <v>8</v>
      </c>
      <c r="C291" t="s">
        <v>1428</v>
      </c>
      <c r="D291" s="32">
        <v>41.8623711340206</v>
      </c>
      <c r="E291" t="s">
        <v>9</v>
      </c>
      <c r="F291" s="31" t="s">
        <v>1490</v>
      </c>
      <c r="G291" t="s">
        <v>51</v>
      </c>
      <c r="H291" s="1">
        <v>43.9554896907217</v>
      </c>
    </row>
    <row r="292" spans="8:8" ht="27.75" hidden="1" customHeight="1">
      <c r="A292" s="31" t="s">
        <v>964</v>
      </c>
      <c r="B292" s="31" t="s">
        <v>60</v>
      </c>
      <c r="C292" t="s">
        <v>1428</v>
      </c>
      <c r="D292" s="32">
        <v>41.8623711340206</v>
      </c>
      <c r="E292" t="s">
        <v>23</v>
      </c>
      <c r="F292" s="31" t="s">
        <v>1502</v>
      </c>
      <c r="G292" t="s">
        <v>25</v>
      </c>
      <c r="H292" s="1">
        <v>43.9554896907217</v>
      </c>
    </row>
    <row r="293" spans="8:8" ht="27.75" hidden="1" customHeight="1">
      <c r="A293" s="33" t="s">
        <v>964</v>
      </c>
      <c r="B293" s="31" t="s">
        <v>60</v>
      </c>
      <c r="C293" t="s">
        <v>1428</v>
      </c>
      <c r="D293" s="32">
        <f>D292</f>
        <v>41.8623711340206</v>
      </c>
      <c r="E293" t="s">
        <v>965</v>
      </c>
      <c r="F293" s="31" t="s">
        <v>60</v>
      </c>
      <c r="G293" t="s">
        <v>966</v>
      </c>
      <c r="H293" s="1">
        <v>43.9554896907217</v>
      </c>
    </row>
    <row r="294" spans="8:8" ht="27.75" hidden="1" customHeight="1">
      <c r="A294" s="31" t="s">
        <v>967</v>
      </c>
      <c r="B294" s="31" t="s">
        <v>8</v>
      </c>
      <c r="C294" t="s">
        <v>1428</v>
      </c>
      <c r="D294" s="32">
        <v>41.8623711340206</v>
      </c>
      <c r="E294" t="s">
        <v>9</v>
      </c>
      <c r="F294" s="31" t="s">
        <v>1490</v>
      </c>
      <c r="G294" t="s">
        <v>51</v>
      </c>
      <c r="H294" s="1">
        <v>43.9554896907217</v>
      </c>
    </row>
    <row r="295" spans="8:8" ht="27.75" hidden="1" customHeight="1">
      <c r="A295" s="31" t="s">
        <v>1025</v>
      </c>
      <c r="B295" s="31" t="s">
        <v>8</v>
      </c>
      <c r="C295" t="s">
        <v>1449</v>
      </c>
      <c r="D295" s="32">
        <f>D294</f>
        <v>41.8623711340206</v>
      </c>
      <c r="E295" t="s">
        <v>12</v>
      </c>
      <c r="F295" s="31" t="s">
        <v>1483</v>
      </c>
      <c r="G295" t="s">
        <v>14</v>
      </c>
      <c r="H295" s="1">
        <v>44.4119879573877</v>
      </c>
    </row>
    <row r="296" spans="8:8" ht="27.75" hidden="1" customHeight="1">
      <c r="A296" s="34" t="s">
        <v>120</v>
      </c>
      <c r="B296" s="31" t="s">
        <v>8</v>
      </c>
      <c r="C296" t="s">
        <v>1094</v>
      </c>
      <c r="D296" s="32">
        <v>42.3440668824164</v>
      </c>
      <c r="E296" t="s">
        <v>9</v>
      </c>
      <c r="F296" s="31" t="s">
        <v>1490</v>
      </c>
      <c r="G296" t="s">
        <v>51</v>
      </c>
      <c r="H296" s="1">
        <v>44.4612702265372</v>
      </c>
    </row>
    <row r="297" spans="8:8" ht="27.75" hidden="1" customHeight="1">
      <c r="A297" s="34" t="s">
        <v>120</v>
      </c>
      <c r="B297" s="31" t="s">
        <v>8</v>
      </c>
      <c r="C297" t="s">
        <v>1094</v>
      </c>
      <c r="D297" s="32">
        <f>D296</f>
        <v>42.3440668824164</v>
      </c>
      <c r="E297" t="s">
        <v>76</v>
      </c>
      <c r="F297" s="31" t="s">
        <v>1492</v>
      </c>
      <c r="G297" t="s">
        <v>78</v>
      </c>
      <c r="H297" s="1">
        <v>44.4612702265372</v>
      </c>
    </row>
    <row r="298" spans="8:8" ht="27.75" hidden="1" customHeight="1">
      <c r="A298" s="34" t="s">
        <v>260</v>
      </c>
      <c r="B298" s="31" t="s">
        <v>8</v>
      </c>
      <c r="C298" t="s">
        <v>1148</v>
      </c>
      <c r="D298" s="32">
        <f>D297</f>
        <v>42.3440668824164</v>
      </c>
      <c r="E298" t="s">
        <v>12</v>
      </c>
      <c r="F298" s="31" t="s">
        <v>1487</v>
      </c>
      <c r="G298" t="s">
        <v>30</v>
      </c>
      <c r="H298" s="1">
        <v>45.0412162162162</v>
      </c>
    </row>
    <row r="299" spans="8:8" ht="27.75" hidden="1" customHeight="1">
      <c r="A299" s="34" t="s">
        <v>53</v>
      </c>
      <c r="B299" s="31" t="s">
        <v>8</v>
      </c>
      <c r="C299" t="s">
        <v>1059</v>
      </c>
      <c r="D299" s="32">
        <v>43.420124037639</v>
      </c>
      <c r="E299" t="s">
        <v>9</v>
      </c>
      <c r="F299" s="31" t="s">
        <v>1490</v>
      </c>
      <c r="G299" t="s">
        <v>51</v>
      </c>
      <c r="H299" s="1">
        <v>45.591130239521</v>
      </c>
    </row>
    <row r="300" spans="8:8" ht="27.75" hidden="1" customHeight="1">
      <c r="A300" s="31" t="s">
        <v>756</v>
      </c>
      <c r="B300" s="31" t="s">
        <v>8</v>
      </c>
      <c r="C300" t="s">
        <v>1345</v>
      </c>
      <c r="D300" s="32">
        <v>43.7722199040267</v>
      </c>
      <c r="E300" t="s">
        <v>9</v>
      </c>
      <c r="F300" s="31" t="s">
        <v>10</v>
      </c>
      <c r="G300" t="s">
        <v>48</v>
      </c>
      <c r="H300" s="1">
        <v>45.960830899228</v>
      </c>
    </row>
    <row r="301" spans="8:8" ht="27.75" hidden="1" customHeight="1">
      <c r="A301" s="34" t="s">
        <v>979</v>
      </c>
      <c r="B301" s="31" t="s">
        <v>8</v>
      </c>
      <c r="C301" t="s">
        <v>1435</v>
      </c>
      <c r="D301" s="32">
        <f>D300</f>
        <v>43.7722199040267</v>
      </c>
      <c r="E301" t="s">
        <v>12</v>
      </c>
      <c r="F301" s="31" t="s">
        <v>1483</v>
      </c>
      <c r="G301" t="s">
        <v>14</v>
      </c>
      <c r="H301" s="1">
        <v>46.4127706938689</v>
      </c>
    </row>
    <row r="302" spans="8:8" ht="27.75" hidden="1" customHeight="1">
      <c r="A302" s="31" t="s">
        <v>468</v>
      </c>
      <c r="B302" s="31" t="s">
        <v>8</v>
      </c>
      <c r="C302" t="s">
        <v>1240</v>
      </c>
      <c r="D302" s="32">
        <v>44.3254011570789</v>
      </c>
      <c r="E302" t="s">
        <v>9</v>
      </c>
      <c r="F302" s="31" t="s">
        <v>1490</v>
      </c>
      <c r="G302" t="s">
        <v>51</v>
      </c>
      <c r="H302" s="1">
        <v>46.5416712149329</v>
      </c>
    </row>
    <row r="303" spans="8:8" ht="27.75" hidden="1" customHeight="1">
      <c r="A303" s="34" t="s">
        <v>469</v>
      </c>
      <c r="B303" s="31" t="s">
        <v>8</v>
      </c>
      <c r="C303" t="s">
        <v>1240</v>
      </c>
      <c r="D303" s="32">
        <v>44.3254011570789</v>
      </c>
      <c r="E303" t="s">
        <v>9</v>
      </c>
      <c r="F303" s="31" t="s">
        <v>1490</v>
      </c>
      <c r="G303" t="s">
        <v>51</v>
      </c>
      <c r="H303" s="1">
        <v>46.5416712149329</v>
      </c>
    </row>
    <row r="304" spans="8:8" ht="27.75" hidden="1" customHeight="1">
      <c r="A304" s="34" t="s">
        <v>671</v>
      </c>
      <c r="B304" s="31" t="s">
        <v>8</v>
      </c>
      <c r="C304" t="s">
        <v>1315</v>
      </c>
      <c r="D304" s="32">
        <v>44.4242051282051</v>
      </c>
      <c r="E304" t="s">
        <v>9</v>
      </c>
      <c r="F304" s="31" t="s">
        <v>1490</v>
      </c>
      <c r="G304" t="s">
        <v>51</v>
      </c>
      <c r="H304" s="1">
        <v>46.6454153846154</v>
      </c>
    </row>
    <row r="305" spans="8:8" ht="27.75" hidden="1" customHeight="1">
      <c r="A305" s="31" t="s">
        <v>1024</v>
      </c>
      <c r="B305" s="31" t="s">
        <v>8</v>
      </c>
      <c r="C305" t="s">
        <v>1448</v>
      </c>
      <c r="D305" s="32">
        <v>45.4059040590406</v>
      </c>
      <c r="E305" t="s">
        <v>9</v>
      </c>
      <c r="F305" s="31" t="s">
        <v>1490</v>
      </c>
      <c r="G305" t="s">
        <v>51</v>
      </c>
      <c r="H305" s="1">
        <v>47.6761992619926</v>
      </c>
    </row>
    <row r="306" spans="8:8" ht="27.75" hidden="1" customHeight="1">
      <c r="A306" s="34" t="s">
        <v>743</v>
      </c>
      <c r="B306" s="31" t="s">
        <v>8</v>
      </c>
      <c r="C306" t="s">
        <v>1343</v>
      </c>
      <c r="D306" s="32">
        <f>D305</f>
        <v>45.4059040590406</v>
      </c>
      <c r="E306" t="s">
        <v>12</v>
      </c>
      <c r="F306" s="31" t="s">
        <v>1486</v>
      </c>
      <c r="G306" t="s">
        <v>209</v>
      </c>
      <c r="H306" s="1">
        <v>47.6783712984055</v>
      </c>
    </row>
    <row r="307" spans="8:8" ht="27.75" hidden="1" customHeight="1">
      <c r="A307" s="31" t="s">
        <v>1036</v>
      </c>
      <c r="B307" s="31" t="s">
        <v>8</v>
      </c>
      <c r="C307" t="s">
        <v>1452</v>
      </c>
      <c r="D307" s="32">
        <v>45.9869762174405</v>
      </c>
      <c r="E307" t="s">
        <v>9</v>
      </c>
      <c r="F307" s="31" t="s">
        <v>10</v>
      </c>
      <c r="G307" t="s">
        <v>48</v>
      </c>
      <c r="H307" s="1">
        <v>48.2863250283126</v>
      </c>
    </row>
    <row r="308" spans="8:8" ht="27.75" hidden="1" customHeight="1">
      <c r="A308" s="34" t="s">
        <v>792</v>
      </c>
      <c r="B308" s="31" t="s">
        <v>160</v>
      </c>
      <c r="C308" t="s">
        <v>1369</v>
      </c>
      <c r="D308" s="32">
        <f>D307</f>
        <v>45.9869762174405</v>
      </c>
      <c r="E308" t="s">
        <v>12</v>
      </c>
      <c r="F308" s="31" t="s">
        <v>1483</v>
      </c>
      <c r="G308" t="s">
        <v>14</v>
      </c>
      <c r="H308" s="1">
        <v>48.3549135581823</v>
      </c>
    </row>
    <row r="309" spans="8:8" ht="27.75" hidden="1" customHeight="1">
      <c r="A309" s="31" t="s">
        <v>940</v>
      </c>
      <c r="B309" s="31" t="s">
        <v>8</v>
      </c>
      <c r="C309" t="s">
        <v>1414</v>
      </c>
      <c r="D309" s="32">
        <v>46.1227850976829</v>
      </c>
      <c r="E309" t="s">
        <v>9</v>
      </c>
      <c r="F309" s="31" t="s">
        <v>1490</v>
      </c>
      <c r="G309" t="s">
        <v>51</v>
      </c>
      <c r="H309" s="1">
        <v>48.428924352567</v>
      </c>
    </row>
    <row r="310" spans="8:8" ht="27.75" hidden="1" customHeight="1">
      <c r="A310" s="34" t="s">
        <v>940</v>
      </c>
      <c r="B310" s="31" t="s">
        <v>8</v>
      </c>
      <c r="C310" t="s">
        <v>1414</v>
      </c>
      <c r="D310" s="32">
        <f>D309</f>
        <v>46.1227850976829</v>
      </c>
      <c r="E310" t="s">
        <v>76</v>
      </c>
      <c r="F310" s="31" t="s">
        <v>1492</v>
      </c>
      <c r="G310" t="s">
        <v>78</v>
      </c>
      <c r="H310" s="1">
        <v>48.428924352567</v>
      </c>
    </row>
    <row r="311" spans="8:8" ht="27.75" hidden="1" customHeight="1">
      <c r="A311" s="34" t="s">
        <v>389</v>
      </c>
      <c r="B311" s="31" t="s">
        <v>8</v>
      </c>
      <c r="C311" t="s">
        <v>1203</v>
      </c>
      <c r="D311" s="32">
        <f>D310</f>
        <v>46.1227850976829</v>
      </c>
      <c r="E311" t="s">
        <v>12</v>
      </c>
      <c r="F311" s="31" t="s">
        <v>1483</v>
      </c>
      <c r="G311" t="s">
        <v>14</v>
      </c>
      <c r="H311" s="1">
        <v>49.4987206375839</v>
      </c>
    </row>
    <row r="312" spans="8:8" ht="27.75" hidden="1" customHeight="1">
      <c r="A312" s="34" t="s">
        <v>199</v>
      </c>
      <c r="B312" s="31" t="s">
        <v>202</v>
      </c>
      <c r="C312" t="s">
        <v>1121</v>
      </c>
      <c r="D312" s="32">
        <f>D311</f>
        <v>46.1227850976829</v>
      </c>
      <c r="E312" t="s">
        <v>12</v>
      </c>
      <c r="F312" s="31" t="s">
        <v>1488</v>
      </c>
      <c r="G312" t="s">
        <v>39</v>
      </c>
      <c r="H312" s="1">
        <v>49.5224879155024</v>
      </c>
    </row>
    <row r="313" spans="8:8" ht="27.75" hidden="1" customHeight="1">
      <c r="A313" s="31" t="s">
        <v>192</v>
      </c>
      <c r="B313" s="31" t="s">
        <v>8</v>
      </c>
      <c r="C313" t="s">
        <v>1113</v>
      </c>
      <c r="D313" s="32">
        <f>D312</f>
        <v>46.1227850976829</v>
      </c>
      <c r="E313" t="s">
        <v>12</v>
      </c>
      <c r="F313" s="31" t="s">
        <v>1483</v>
      </c>
      <c r="G313" t="s">
        <v>14</v>
      </c>
      <c r="H313" s="1">
        <v>50.45650789145</v>
      </c>
    </row>
    <row r="314" spans="8:8" ht="27.75" hidden="1" customHeight="1">
      <c r="A314" s="31" t="s">
        <v>396</v>
      </c>
      <c r="B314" s="31" t="s">
        <v>8</v>
      </c>
      <c r="C314" t="s">
        <v>1210</v>
      </c>
      <c r="D314" s="32">
        <v>48.0633942558747</v>
      </c>
      <c r="E314" t="s">
        <v>9</v>
      </c>
      <c r="F314" s="31" t="s">
        <v>1490</v>
      </c>
      <c r="G314" t="s">
        <v>51</v>
      </c>
      <c r="H314" s="1">
        <v>50.4665639686684</v>
      </c>
    </row>
    <row r="315" spans="8:8" ht="27.75" hidden="1" customHeight="1">
      <c r="A315" s="34" t="s">
        <v>735</v>
      </c>
      <c r="B315" s="31" t="s">
        <v>8</v>
      </c>
      <c r="C315" t="s">
        <v>1335</v>
      </c>
      <c r="D315" s="32">
        <f>D314</f>
        <v>48.0633942558747</v>
      </c>
      <c r="E315" t="s">
        <v>12</v>
      </c>
      <c r="F315" s="31" t="s">
        <v>1483</v>
      </c>
      <c r="G315" t="s">
        <v>14</v>
      </c>
      <c r="H315" s="1">
        <v>50.7634572959345</v>
      </c>
    </row>
    <row r="316" spans="8:8" ht="27.75" hidden="1" customHeight="1">
      <c r="A316" s="31" t="s">
        <v>766</v>
      </c>
      <c r="B316" s="31" t="s">
        <v>401</v>
      </c>
      <c r="C316" t="s">
        <v>1355</v>
      </c>
      <c r="D316" s="32">
        <v>48.5348027842227</v>
      </c>
      <c r="E316" t="s">
        <v>9</v>
      </c>
      <c r="F316" s="31" t="s">
        <v>10</v>
      </c>
      <c r="G316" t="s">
        <v>48</v>
      </c>
      <c r="H316" s="1">
        <v>50.9615429234339</v>
      </c>
    </row>
    <row r="317" spans="8:8" ht="27.75" hidden="1" customHeight="1">
      <c r="A317" s="31" t="s">
        <v>580</v>
      </c>
      <c r="B317" s="31" t="s">
        <v>313</v>
      </c>
      <c r="C317" t="s">
        <v>1290</v>
      </c>
      <c r="D317" s="32">
        <f>D316</f>
        <v>48.5348027842227</v>
      </c>
      <c r="E317" t="s">
        <v>12</v>
      </c>
      <c r="F317" s="31" t="s">
        <v>1483</v>
      </c>
      <c r="G317" t="s">
        <v>14</v>
      </c>
      <c r="H317" s="1">
        <v>51.8781206602245</v>
      </c>
    </row>
    <row r="318" spans="8:8" ht="27.75" hidden="1" customHeight="1">
      <c r="A318" s="34" t="s">
        <v>977</v>
      </c>
      <c r="B318" s="31" t="s">
        <v>8</v>
      </c>
      <c r="C318" t="s">
        <v>1433</v>
      </c>
      <c r="D318" s="32">
        <v>50.4480795113366</v>
      </c>
      <c r="E318" t="s">
        <v>9</v>
      </c>
      <c r="F318" s="31" t="s">
        <v>10</v>
      </c>
      <c r="G318" t="s">
        <v>48</v>
      </c>
      <c r="H318" s="1">
        <v>52.9704834869034</v>
      </c>
    </row>
    <row r="319" spans="8:8" ht="27.75" hidden="1" customHeight="1">
      <c r="A319" s="34" t="s">
        <v>777</v>
      </c>
      <c r="B319" s="31" t="s">
        <v>8</v>
      </c>
      <c r="C319" t="s">
        <v>1363</v>
      </c>
      <c r="D319" s="32">
        <f>D318</f>
        <v>50.4480795113366</v>
      </c>
      <c r="E319" t="s">
        <v>12</v>
      </c>
      <c r="F319" s="31" t="s">
        <v>1487</v>
      </c>
      <c r="G319" t="s">
        <v>30</v>
      </c>
      <c r="H319" s="1">
        <v>53.3999861410533</v>
      </c>
    </row>
    <row r="320" spans="8:8" ht="27.75" hidden="1" customHeight="1">
      <c r="A320" s="31" t="s">
        <v>258</v>
      </c>
      <c r="B320" s="31" t="s">
        <v>8</v>
      </c>
      <c r="C320" t="s">
        <v>1146</v>
      </c>
      <c r="D320" s="32">
        <v>51.0260115606936</v>
      </c>
      <c r="E320" t="s">
        <v>9</v>
      </c>
      <c r="F320" s="31" t="s">
        <v>1490</v>
      </c>
      <c r="G320" t="s">
        <v>51</v>
      </c>
      <c r="H320" s="1">
        <v>53.5773121387283</v>
      </c>
    </row>
    <row r="321" spans="8:8" ht="27.75" hidden="1" customHeight="1">
      <c r="A321" s="34" t="s">
        <v>414</v>
      </c>
      <c r="B321" s="31" t="s">
        <v>8</v>
      </c>
      <c r="C321" t="s">
        <v>1218</v>
      </c>
      <c r="D321" s="32">
        <v>51.1034183673469</v>
      </c>
      <c r="E321" t="s">
        <v>9</v>
      </c>
      <c r="F321" s="31" t="s">
        <v>1490</v>
      </c>
      <c r="G321" t="s">
        <v>51</v>
      </c>
      <c r="H321" s="1">
        <v>53.6585892857143</v>
      </c>
    </row>
    <row r="322" spans="8:8" ht="27.75" hidden="1" customHeight="1">
      <c r="A322" s="31" t="s">
        <v>414</v>
      </c>
      <c r="B322" s="31" t="s">
        <v>8</v>
      </c>
      <c r="C322" t="s">
        <v>1218</v>
      </c>
      <c r="D322" s="32">
        <f t="shared" si="11" ref="D322:D333">D321</f>
        <v>51.1034183673469</v>
      </c>
      <c r="E322" t="s">
        <v>76</v>
      </c>
      <c r="F322" s="31" t="s">
        <v>1492</v>
      </c>
      <c r="G322" t="s">
        <v>78</v>
      </c>
      <c r="H322" s="1">
        <v>53.6585892857143</v>
      </c>
    </row>
    <row r="323" spans="8:8" ht="27.75" hidden="1" customHeight="1">
      <c r="A323" s="34" t="s">
        <v>458</v>
      </c>
      <c r="B323" s="31" t="s">
        <v>249</v>
      </c>
      <c r="C323" t="s">
        <v>1235</v>
      </c>
      <c r="D323" s="32">
        <f t="shared" si="11"/>
        <v>51.1034183673469</v>
      </c>
      <c r="E323" t="s">
        <v>12</v>
      </c>
      <c r="F323" s="31" t="s">
        <v>1487</v>
      </c>
      <c r="G323" t="s">
        <v>30</v>
      </c>
      <c r="H323" s="1">
        <v>53.7743188029897</v>
      </c>
    </row>
    <row r="324" spans="8:8" ht="27.75" hidden="1" customHeight="1">
      <c r="A324" s="31" t="s">
        <v>784</v>
      </c>
      <c r="B324" s="31" t="s">
        <v>181</v>
      </c>
      <c r="C324" t="s">
        <v>1365</v>
      </c>
      <c r="D324" s="32">
        <f t="shared" si="11"/>
        <v>51.1034183673469</v>
      </c>
      <c r="E324" t="s">
        <v>785</v>
      </c>
      <c r="F324" s="31" t="s">
        <v>70</v>
      </c>
      <c r="G324" t="s">
        <v>786</v>
      </c>
      <c r="H324" s="1">
        <v>53.8845763803681</v>
      </c>
    </row>
    <row r="325" spans="8:8" ht="27.75" hidden="1" customHeight="1">
      <c r="A325" s="34" t="s">
        <v>503</v>
      </c>
      <c r="B325" s="31" t="s">
        <v>8</v>
      </c>
      <c r="C325" t="s">
        <v>1260</v>
      </c>
      <c r="D325" s="32">
        <f t="shared" si="11"/>
        <v>51.1034183673469</v>
      </c>
      <c r="E325" t="s">
        <v>12</v>
      </c>
      <c r="F325" s="31" t="s">
        <v>1483</v>
      </c>
      <c r="G325" t="s">
        <v>14</v>
      </c>
      <c r="H325" s="1">
        <v>54.3069477434679</v>
      </c>
    </row>
    <row r="326" spans="8:8" ht="27.75" hidden="1" customHeight="1">
      <c r="A326" s="31" t="s">
        <v>669</v>
      </c>
      <c r="B326" s="31" t="s">
        <v>8</v>
      </c>
      <c r="C326" t="s">
        <v>1314</v>
      </c>
      <c r="D326" s="32">
        <f t="shared" si="11"/>
        <v>51.1034183673469</v>
      </c>
      <c r="E326" t="s">
        <v>12</v>
      </c>
      <c r="F326" s="31" t="s">
        <v>1483</v>
      </c>
      <c r="G326" t="s">
        <v>14</v>
      </c>
      <c r="H326" s="1">
        <v>54.7622664877696</v>
      </c>
    </row>
    <row r="327" spans="8:8" ht="27.75" hidden="1" customHeight="1">
      <c r="A327" s="34" t="s">
        <v>670</v>
      </c>
      <c r="B327" s="31" t="s">
        <v>8</v>
      </c>
      <c r="C327" t="s">
        <v>1314</v>
      </c>
      <c r="D327" s="32">
        <f t="shared" si="11"/>
        <v>51.1034183673469</v>
      </c>
      <c r="E327" t="s">
        <v>12</v>
      </c>
      <c r="F327" s="31" t="s">
        <v>1483</v>
      </c>
      <c r="G327" t="s">
        <v>14</v>
      </c>
      <c r="H327" s="1">
        <v>54.7622664877696</v>
      </c>
    </row>
    <row r="328" spans="8:8" ht="27.75" hidden="1" customHeight="1">
      <c r="A328" s="34" t="s">
        <v>422</v>
      </c>
      <c r="B328" s="31" t="s">
        <v>8</v>
      </c>
      <c r="C328" t="s">
        <v>1222</v>
      </c>
      <c r="D328" s="32">
        <f t="shared" si="11"/>
        <v>51.1034183673469</v>
      </c>
      <c r="E328" t="s">
        <v>12</v>
      </c>
      <c r="F328" s="31" t="s">
        <v>1487</v>
      </c>
      <c r="G328" t="s">
        <v>30</v>
      </c>
      <c r="H328" s="1">
        <v>55.3254469822241</v>
      </c>
    </row>
    <row r="329" spans="8:8" ht="27.75" hidden="1" customHeight="1">
      <c r="A329" s="34" t="s">
        <v>784</v>
      </c>
      <c r="B329" s="31" t="s">
        <v>181</v>
      </c>
      <c r="C329" t="s">
        <v>1365</v>
      </c>
      <c r="D329" s="32">
        <f t="shared" si="11"/>
        <v>51.1034183673469</v>
      </c>
      <c r="E329" t="s">
        <v>12</v>
      </c>
      <c r="F329" s="31" t="s">
        <v>1484</v>
      </c>
      <c r="G329" t="s">
        <v>139</v>
      </c>
      <c r="H329" s="1">
        <v>56.1297670628834</v>
      </c>
    </row>
    <row r="330" spans="8:8" ht="27.75" hidden="1" customHeight="1">
      <c r="A330" s="34" t="s">
        <v>559</v>
      </c>
      <c r="B330" s="31" t="s">
        <v>8</v>
      </c>
      <c r="C330" t="s">
        <v>1283</v>
      </c>
      <c r="D330" s="32">
        <f t="shared" si="11"/>
        <v>51.1034183673469</v>
      </c>
      <c r="E330" t="s">
        <v>12</v>
      </c>
      <c r="F330" s="31" t="s">
        <v>1487</v>
      </c>
      <c r="G330" t="s">
        <v>30</v>
      </c>
      <c r="H330" s="1">
        <v>56.1490597742432</v>
      </c>
    </row>
    <row r="331" spans="8:8" ht="27.75" hidden="1" customHeight="1">
      <c r="A331" s="34" t="s">
        <v>118</v>
      </c>
      <c r="B331" s="31" t="s">
        <v>8</v>
      </c>
      <c r="C331" t="s">
        <v>1092</v>
      </c>
      <c r="D331" s="32">
        <f t="shared" si="11"/>
        <v>51.1034183673469</v>
      </c>
      <c r="E331" t="s">
        <v>12</v>
      </c>
      <c r="F331" s="31" t="s">
        <v>1487</v>
      </c>
      <c r="G331" t="s">
        <v>30</v>
      </c>
      <c r="H331" s="1">
        <v>57.4371276565679</v>
      </c>
    </row>
    <row r="332" spans="8:8" ht="27.75" hidden="1" customHeight="1">
      <c r="A332" s="34" t="s">
        <v>463</v>
      </c>
      <c r="B332" s="31" t="s">
        <v>8</v>
      </c>
      <c r="C332" t="s">
        <v>1236</v>
      </c>
      <c r="D332" s="32">
        <f t="shared" si="11"/>
        <v>51.1034183673469</v>
      </c>
      <c r="E332" t="s">
        <v>12</v>
      </c>
      <c r="F332" s="31" t="s">
        <v>1483</v>
      </c>
      <c r="G332" t="s">
        <v>14</v>
      </c>
      <c r="H332" s="1">
        <v>57.6346541833532</v>
      </c>
    </row>
    <row r="333" spans="8:8" ht="27.75" hidden="1" customHeight="1">
      <c r="A333" s="34" t="s">
        <v>647</v>
      </c>
      <c r="B333" s="31" t="s">
        <v>8</v>
      </c>
      <c r="C333" t="s">
        <v>1308</v>
      </c>
      <c r="D333" s="32">
        <f t="shared" si="11"/>
        <v>51.1034183673469</v>
      </c>
      <c r="E333" t="s">
        <v>12</v>
      </c>
      <c r="F333" s="31" t="s">
        <v>1483</v>
      </c>
      <c r="G333" t="s">
        <v>14</v>
      </c>
      <c r="H333" s="1">
        <v>57.8670757834151</v>
      </c>
    </row>
    <row r="334" spans="8:8" ht="27.75" hidden="1" customHeight="1">
      <c r="A334" s="31" t="s">
        <v>159</v>
      </c>
      <c r="B334" s="31" t="s">
        <v>8</v>
      </c>
      <c r="C334" t="s">
        <v>1105</v>
      </c>
      <c r="D334" s="32">
        <v>55.5701529303089</v>
      </c>
      <c r="E334" t="s">
        <v>9</v>
      </c>
      <c r="F334" s="31" t="s">
        <v>1490</v>
      </c>
      <c r="G334" t="s">
        <v>51</v>
      </c>
      <c r="H334" s="1">
        <v>58.3486605768244</v>
      </c>
    </row>
    <row r="335" spans="8:8" ht="27.75" hidden="1" customHeight="1">
      <c r="A335" s="31" t="s">
        <v>159</v>
      </c>
      <c r="B335" s="31" t="s">
        <v>8</v>
      </c>
      <c r="C335" t="s">
        <v>1105</v>
      </c>
      <c r="D335" s="32">
        <f>D334</f>
        <v>55.5701529303089</v>
      </c>
      <c r="E335" t="s">
        <v>76</v>
      </c>
      <c r="F335" s="31" t="s">
        <v>1492</v>
      </c>
      <c r="G335" t="s">
        <v>78</v>
      </c>
      <c r="H335" s="1">
        <v>58.3486605768244</v>
      </c>
    </row>
    <row r="336" spans="8:8" ht="27.75" hidden="1" customHeight="1">
      <c r="A336" s="34" t="s">
        <v>95</v>
      </c>
      <c r="B336" s="31" t="s">
        <v>8</v>
      </c>
      <c r="C336" t="s">
        <v>1077</v>
      </c>
      <c r="D336" s="32">
        <v>55.7224925149701</v>
      </c>
      <c r="E336" t="s">
        <v>9</v>
      </c>
      <c r="F336" s="31" t="s">
        <v>1490</v>
      </c>
      <c r="G336" t="s">
        <v>51</v>
      </c>
      <c r="H336" s="1">
        <v>58.5086171407186</v>
      </c>
    </row>
    <row r="337" spans="8:8" ht="27.75" hidden="1" customHeight="1">
      <c r="A337" s="31" t="s">
        <v>379</v>
      </c>
      <c r="B337" s="31" t="s">
        <v>8</v>
      </c>
      <c r="C337" t="s">
        <v>1199</v>
      </c>
      <c r="D337" s="32">
        <f>D336</f>
        <v>55.7224925149701</v>
      </c>
      <c r="E337" t="s">
        <v>12</v>
      </c>
      <c r="F337" s="31" t="s">
        <v>1483</v>
      </c>
      <c r="G337" t="s">
        <v>14</v>
      </c>
      <c r="H337" s="1">
        <v>59.3235697026999</v>
      </c>
    </row>
    <row r="338" spans="8:8" ht="27.75" hidden="1" customHeight="1">
      <c r="A338" s="34" t="s">
        <v>92</v>
      </c>
      <c r="B338" s="31" t="s">
        <v>8</v>
      </c>
      <c r="C338" t="s">
        <v>1076</v>
      </c>
      <c r="D338" s="32">
        <f>D337</f>
        <v>55.7224925149701</v>
      </c>
      <c r="E338" t="s">
        <v>12</v>
      </c>
      <c r="F338" s="31" t="s">
        <v>1488</v>
      </c>
      <c r="G338" t="s">
        <v>39</v>
      </c>
      <c r="H338" s="1">
        <v>59.7858326591934</v>
      </c>
    </row>
    <row r="339" spans="8:8" ht="27.75" hidden="1" customHeight="1">
      <c r="A339" s="34" t="s">
        <v>740</v>
      </c>
      <c r="B339" s="31" t="s">
        <v>8</v>
      </c>
      <c r="C339" t="s">
        <v>1339</v>
      </c>
      <c r="D339" s="32">
        <v>57.2083685545224</v>
      </c>
      <c r="E339" t="s">
        <v>9</v>
      </c>
      <c r="F339" s="31" t="s">
        <v>10</v>
      </c>
      <c r="G339" t="s">
        <v>11</v>
      </c>
      <c r="H339" s="1">
        <v>60.0687869822485</v>
      </c>
    </row>
    <row r="340" spans="8:8" ht="27.75" hidden="1" customHeight="1">
      <c r="A340" s="31" t="s">
        <v>700</v>
      </c>
      <c r="B340" s="31" t="s">
        <v>8</v>
      </c>
      <c r="C340" t="s">
        <v>1327</v>
      </c>
      <c r="D340" s="32">
        <v>57.420723300456</v>
      </c>
      <c r="E340" t="s">
        <v>9</v>
      </c>
      <c r="F340" s="31" t="s">
        <v>1490</v>
      </c>
      <c r="G340" t="s">
        <v>51</v>
      </c>
      <c r="H340" s="1">
        <v>60.2917594654789</v>
      </c>
    </row>
    <row r="341" spans="8:8" ht="27.75" hidden="1" customHeight="1">
      <c r="A341" s="34" t="s">
        <v>760</v>
      </c>
      <c r="B341" s="31" t="s">
        <v>8</v>
      </c>
      <c r="C341" t="s">
        <v>1349</v>
      </c>
      <c r="D341" s="32">
        <f>D340</f>
        <v>57.420723300456</v>
      </c>
      <c r="E341" t="s">
        <v>12</v>
      </c>
      <c r="F341" s="31" t="s">
        <v>1487</v>
      </c>
      <c r="G341" t="s">
        <v>30</v>
      </c>
      <c r="H341" s="1">
        <v>60.3316843971631</v>
      </c>
    </row>
    <row r="342" spans="8:8" ht="27.75" hidden="1" customHeight="1">
      <c r="A342" s="34" t="s">
        <v>264</v>
      </c>
      <c r="B342" s="31" t="s">
        <v>313</v>
      </c>
      <c r="C342" t="s">
        <v>1160</v>
      </c>
      <c r="D342" s="32">
        <f>D341</f>
        <v>57.420723300456</v>
      </c>
      <c r="E342" t="s">
        <v>12</v>
      </c>
      <c r="F342" s="31" t="s">
        <v>1483</v>
      </c>
      <c r="G342" t="s">
        <v>14</v>
      </c>
      <c r="H342" s="1">
        <v>60.7523141195524</v>
      </c>
    </row>
    <row r="343" spans="8:8" ht="27.75" hidden="1" customHeight="1">
      <c r="A343" s="34" t="s">
        <v>400</v>
      </c>
      <c r="B343" s="31" t="s">
        <v>401</v>
      </c>
      <c r="C343" t="s">
        <v>1213</v>
      </c>
      <c r="D343" s="32">
        <v>59.1739799222798</v>
      </c>
      <c r="E343" t="s">
        <v>9</v>
      </c>
      <c r="F343" s="31" t="s">
        <v>10</v>
      </c>
      <c r="G343" t="s">
        <v>11</v>
      </c>
      <c r="H343" s="1">
        <v>62.1326789183938</v>
      </c>
    </row>
    <row r="344" spans="8:8" ht="27.75" hidden="1" customHeight="1">
      <c r="A344" s="31" t="s">
        <v>391</v>
      </c>
      <c r="B344" s="31" t="s">
        <v>8</v>
      </c>
      <c r="C344" t="s">
        <v>1205</v>
      </c>
      <c r="D344" s="32">
        <v>59.659804343152</v>
      </c>
      <c r="E344" t="s">
        <v>9</v>
      </c>
      <c r="F344" s="31" t="s">
        <v>1490</v>
      </c>
      <c r="G344" t="s">
        <v>51</v>
      </c>
      <c r="H344" s="1">
        <v>62.6427945603096</v>
      </c>
    </row>
    <row r="345" spans="8:8" ht="27.75" hidden="1" customHeight="1">
      <c r="A345" s="34" t="s">
        <v>391</v>
      </c>
      <c r="B345" s="31" t="s">
        <v>8</v>
      </c>
      <c r="C345" t="s">
        <v>1205</v>
      </c>
      <c r="D345" s="32">
        <f>D344</f>
        <v>59.659804343152</v>
      </c>
      <c r="E345" t="s">
        <v>76</v>
      </c>
      <c r="F345" s="31" t="s">
        <v>1492</v>
      </c>
      <c r="G345" t="s">
        <v>78</v>
      </c>
      <c r="H345" s="1">
        <v>62.6427945603096</v>
      </c>
    </row>
    <row r="346" spans="8:8" ht="27.75" hidden="1" customHeight="1">
      <c r="A346" s="31" t="s">
        <v>828</v>
      </c>
      <c r="B346" s="31" t="s">
        <v>8</v>
      </c>
      <c r="C346" t="s">
        <v>1379</v>
      </c>
      <c r="D346" s="32">
        <f>D345</f>
        <v>59.659804343152</v>
      </c>
      <c r="E346" t="s">
        <v>12</v>
      </c>
      <c r="F346" s="31" t="s">
        <v>1486</v>
      </c>
      <c r="G346" t="s">
        <v>209</v>
      </c>
      <c r="H346" s="1">
        <v>62.9365683937824</v>
      </c>
    </row>
    <row r="347" spans="8:8" ht="27.75" hidden="1" customHeight="1">
      <c r="A347" s="34" t="s">
        <v>465</v>
      </c>
      <c r="B347" s="31" t="s">
        <v>8</v>
      </c>
      <c r="C347" t="s">
        <v>1238</v>
      </c>
      <c r="D347" s="32">
        <f>D346</f>
        <v>59.659804343152</v>
      </c>
      <c r="E347" t="s">
        <v>12</v>
      </c>
      <c r="F347" s="31" t="s">
        <v>1487</v>
      </c>
      <c r="G347" t="s">
        <v>30</v>
      </c>
      <c r="H347" s="1">
        <v>63.1227596927579</v>
      </c>
    </row>
    <row r="348" spans="8:8" ht="27.75" hidden="1" customHeight="1">
      <c r="A348" s="34" t="s">
        <v>264</v>
      </c>
      <c r="B348" s="31" t="s">
        <v>295</v>
      </c>
      <c r="C348" t="s">
        <v>1157</v>
      </c>
      <c r="D348" s="32">
        <f>D347</f>
        <v>59.659804343152</v>
      </c>
      <c r="E348" t="s">
        <v>12</v>
      </c>
      <c r="F348" s="31" t="s">
        <v>1486</v>
      </c>
      <c r="G348" t="s">
        <v>209</v>
      </c>
      <c r="H348" s="1">
        <v>64.0456548951461</v>
      </c>
    </row>
    <row r="349" spans="8:8" ht="27.75" hidden="1" customHeight="1">
      <c r="A349" s="34" t="s">
        <v>423</v>
      </c>
      <c r="B349" s="31" t="s">
        <v>8</v>
      </c>
      <c r="C349" t="s">
        <v>1224</v>
      </c>
      <c r="D349" s="32">
        <v>61.9989589839684</v>
      </c>
      <c r="E349" t="s">
        <v>9</v>
      </c>
      <c r="F349" s="31" t="s">
        <v>10</v>
      </c>
      <c r="G349" t="s">
        <v>48</v>
      </c>
      <c r="H349" s="1">
        <v>65.0989069331668</v>
      </c>
    </row>
    <row r="350" spans="8:8" ht="27.75" hidden="1" customHeight="1">
      <c r="A350" s="31" t="s">
        <v>99</v>
      </c>
      <c r="B350" s="31" t="s">
        <v>8</v>
      </c>
      <c r="C350" t="s">
        <v>1081</v>
      </c>
      <c r="D350" s="32">
        <v>62.7159699341021</v>
      </c>
      <c r="E350" t="s">
        <v>9</v>
      </c>
      <c r="F350" s="31" t="s">
        <v>1490</v>
      </c>
      <c r="G350" t="s">
        <v>51</v>
      </c>
      <c r="H350" s="1">
        <v>65.8517684308073</v>
      </c>
    </row>
    <row r="351" spans="8:8" ht="27.75" hidden="1" customHeight="1">
      <c r="A351" s="34" t="s">
        <v>46</v>
      </c>
      <c r="B351" s="31" t="s">
        <v>8</v>
      </c>
      <c r="C351" t="s">
        <v>1056</v>
      </c>
      <c r="D351" s="32">
        <f>D350</f>
        <v>62.7159699341021</v>
      </c>
      <c r="E351" t="s">
        <v>12</v>
      </c>
      <c r="F351" s="31" t="s">
        <v>1487</v>
      </c>
      <c r="G351" t="s">
        <v>30</v>
      </c>
      <c r="H351" s="1">
        <v>68.121772428884</v>
      </c>
    </row>
    <row r="352" spans="8:8" ht="27.75" hidden="1" customHeight="1">
      <c r="A352" s="34" t="s">
        <v>52</v>
      </c>
      <c r="B352" s="31" t="s">
        <v>8</v>
      </c>
      <c r="C352" t="s">
        <v>1058</v>
      </c>
      <c r="D352" s="32">
        <v>65.2791989934997</v>
      </c>
      <c r="E352" t="s">
        <v>9</v>
      </c>
      <c r="F352" s="31" t="s">
        <v>1490</v>
      </c>
      <c r="G352" t="s">
        <v>51</v>
      </c>
      <c r="H352" s="1">
        <v>68.5431589431747</v>
      </c>
    </row>
    <row r="353" spans="8:8" ht="27.75" hidden="1" customHeight="1">
      <c r="A353" s="34" t="s">
        <v>395</v>
      </c>
      <c r="B353" s="31" t="s">
        <v>8</v>
      </c>
      <c r="C353" t="s">
        <v>1209</v>
      </c>
      <c r="D353" s="32">
        <f>D352</f>
        <v>65.2791989934997</v>
      </c>
      <c r="E353" t="s">
        <v>12</v>
      </c>
      <c r="F353" s="31" t="s">
        <v>1487</v>
      </c>
      <c r="G353" t="s">
        <v>30</v>
      </c>
      <c r="H353" s="1">
        <v>69.0451796707709</v>
      </c>
    </row>
    <row r="354" spans="8:8" ht="27.75" hidden="1" customHeight="1">
      <c r="A354" s="31" t="s">
        <v>1037</v>
      </c>
      <c r="B354" s="31" t="s">
        <v>8</v>
      </c>
      <c r="C354" t="s">
        <v>1453</v>
      </c>
      <c r="D354" s="32">
        <v>66.0954285714286</v>
      </c>
      <c r="E354" t="s">
        <v>9</v>
      </c>
      <c r="F354" s="31" t="s">
        <v>1490</v>
      </c>
      <c r="G354" t="s">
        <v>51</v>
      </c>
      <c r="H354" s="1">
        <v>69.4002</v>
      </c>
    </row>
    <row r="355" spans="8:8" ht="27.75" hidden="1" customHeight="1">
      <c r="A355" s="34" t="s">
        <v>379</v>
      </c>
      <c r="B355" s="31" t="s">
        <v>387</v>
      </c>
      <c r="C355" t="s">
        <v>1202</v>
      </c>
      <c r="D355" s="32">
        <f>D354</f>
        <v>66.0954285714286</v>
      </c>
      <c r="E355" t="s">
        <v>12</v>
      </c>
      <c r="F355" s="31" t="s">
        <v>1483</v>
      </c>
      <c r="G355" t="s">
        <v>14</v>
      </c>
      <c r="H355" s="1">
        <v>69.6348016405235</v>
      </c>
    </row>
    <row r="356" spans="8:8" ht="27.75" hidden="1" customHeight="1">
      <c r="A356" s="34" t="s">
        <v>450</v>
      </c>
      <c r="B356" s="31" t="s">
        <v>8</v>
      </c>
      <c r="C356" t="s">
        <v>1230</v>
      </c>
      <c r="D356" s="32">
        <v>67.4456555590159</v>
      </c>
      <c r="E356" t="s">
        <v>9</v>
      </c>
      <c r="F356" s="31" t="s">
        <v>1490</v>
      </c>
      <c r="G356" t="s">
        <v>51</v>
      </c>
      <c r="H356" s="1">
        <v>70.8179383369667</v>
      </c>
    </row>
    <row r="357" spans="8:8" ht="27.75" hidden="1" customHeight="1">
      <c r="A357" s="31" t="s">
        <v>451</v>
      </c>
      <c r="B357" s="31" t="s">
        <v>8</v>
      </c>
      <c r="C357" t="s">
        <v>1230</v>
      </c>
      <c r="D357" s="32">
        <v>67.4456555590159</v>
      </c>
      <c r="E357" t="s">
        <v>9</v>
      </c>
      <c r="F357" s="31" t="s">
        <v>1490</v>
      </c>
      <c r="G357" t="s">
        <v>51</v>
      </c>
      <c r="H357" s="1">
        <v>70.8179383369667</v>
      </c>
    </row>
    <row r="358" spans="8:8" ht="27.75" hidden="1" customHeight="1">
      <c r="A358" s="34" t="s">
        <v>451</v>
      </c>
      <c r="B358" s="31" t="s">
        <v>8</v>
      </c>
      <c r="C358" t="s">
        <v>1230</v>
      </c>
      <c r="D358" s="32">
        <f>D357</f>
        <v>67.4456555590159</v>
      </c>
      <c r="E358" t="s">
        <v>76</v>
      </c>
      <c r="F358" s="31" t="s">
        <v>1501</v>
      </c>
      <c r="G358" t="s">
        <v>117</v>
      </c>
      <c r="H358" s="1">
        <v>70.8179383369667</v>
      </c>
    </row>
    <row r="359" spans="8:8" ht="27.75" hidden="1" customHeight="1">
      <c r="A359" s="34" t="s">
        <v>747</v>
      </c>
      <c r="B359" s="31" t="s">
        <v>181</v>
      </c>
      <c r="C359" t="s">
        <v>1344</v>
      </c>
      <c r="D359" s="32">
        <f>D358</f>
        <v>67.4456555590159</v>
      </c>
      <c r="E359" t="s">
        <v>12</v>
      </c>
      <c r="F359" s="31" t="s">
        <v>1484</v>
      </c>
      <c r="G359" t="s">
        <v>139</v>
      </c>
      <c r="H359" s="1">
        <v>71.7394603097774</v>
      </c>
    </row>
    <row r="360" spans="8:8" ht="27.75" hidden="1" customHeight="1">
      <c r="A360" s="34" t="s">
        <v>215</v>
      </c>
      <c r="B360" s="31" t="s">
        <v>8</v>
      </c>
      <c r="C360" t="s">
        <v>1127</v>
      </c>
      <c r="D360" s="32">
        <v>68.8391608391608</v>
      </c>
      <c r="E360" t="s">
        <v>9</v>
      </c>
      <c r="F360" s="31" t="s">
        <v>1490</v>
      </c>
      <c r="G360" t="s">
        <v>51</v>
      </c>
      <c r="H360" s="1">
        <v>72.2811188811189</v>
      </c>
    </row>
    <row r="361" spans="8:8" ht="27.75" hidden="1" customHeight="1">
      <c r="A361" s="31" t="s">
        <v>628</v>
      </c>
      <c r="B361" s="31" t="s">
        <v>8</v>
      </c>
      <c r="C361" t="s">
        <v>1299</v>
      </c>
      <c r="D361" s="32">
        <v>69.2565493246009</v>
      </c>
      <c r="E361" t="s">
        <v>9</v>
      </c>
      <c r="F361" s="31" t="s">
        <v>10</v>
      </c>
      <c r="G361" t="s">
        <v>48</v>
      </c>
      <c r="H361" s="1">
        <v>72.7193767908309</v>
      </c>
    </row>
    <row r="362" spans="8:8" ht="27.75" hidden="1" customHeight="1">
      <c r="A362" s="31" t="s">
        <v>639</v>
      </c>
      <c r="B362" s="31" t="s">
        <v>8</v>
      </c>
      <c r="C362" t="s">
        <v>1303</v>
      </c>
      <c r="D362" s="32">
        <f>D361</f>
        <v>69.2565493246009</v>
      </c>
      <c r="E362" t="s">
        <v>12</v>
      </c>
      <c r="F362" s="31" t="s">
        <v>1487</v>
      </c>
      <c r="G362" t="s">
        <v>30</v>
      </c>
      <c r="H362" s="1">
        <v>72.9155857722144</v>
      </c>
    </row>
    <row r="363" spans="8:8" ht="27.75" hidden="1" customHeight="1">
      <c r="A363" s="34" t="s">
        <v>492</v>
      </c>
      <c r="B363" s="31" t="s">
        <v>495</v>
      </c>
      <c r="C363" t="s">
        <v>1257</v>
      </c>
      <c r="D363" s="32">
        <v>73073.7312798175</v>
      </c>
      <c r="E363" t="s">
        <v>82</v>
      </c>
      <c r="F363" s="31" t="s">
        <v>1485</v>
      </c>
      <c r="G363" t="s">
        <v>84</v>
      </c>
      <c r="H363" s="1">
        <v>73.0737312798175</v>
      </c>
    </row>
    <row r="364" spans="8:8" ht="27.75" hidden="1" customHeight="1">
      <c r="A364" s="34" t="s">
        <v>792</v>
      </c>
      <c r="B364" s="31" t="s">
        <v>813</v>
      </c>
      <c r="C364" t="s">
        <v>1373</v>
      </c>
      <c r="D364" s="32">
        <f>D363</f>
        <v>73073.7312798175</v>
      </c>
      <c r="E364" t="s">
        <v>12</v>
      </c>
      <c r="F364" s="31" t="s">
        <v>1487</v>
      </c>
      <c r="G364" t="s">
        <v>30</v>
      </c>
      <c r="H364" s="1">
        <v>73.5265941407826</v>
      </c>
    </row>
    <row r="365" spans="8:8" ht="27.75" hidden="1" customHeight="1">
      <c r="A365" s="31" t="s">
        <v>981</v>
      </c>
      <c r="B365" s="31" t="s">
        <v>834</v>
      </c>
      <c r="C365" t="s">
        <v>1439</v>
      </c>
      <c r="D365" s="32">
        <f>D364</f>
        <v>73073.7312798175</v>
      </c>
      <c r="E365" t="s">
        <v>12</v>
      </c>
      <c r="F365" s="31" t="s">
        <v>1484</v>
      </c>
      <c r="G365" t="s">
        <v>139</v>
      </c>
      <c r="H365" s="1">
        <v>75.2509171561759</v>
      </c>
    </row>
    <row r="366" spans="8:8" ht="27.75" hidden="1" customHeight="1">
      <c r="A366" s="31" t="s">
        <v>1038</v>
      </c>
      <c r="B366" s="31" t="s">
        <v>401</v>
      </c>
      <c r="C366" t="s">
        <v>1454</v>
      </c>
      <c r="D366" s="32">
        <v>72.30352141894</v>
      </c>
      <c r="E366" t="s">
        <v>9</v>
      </c>
      <c r="F366" s="31" t="s">
        <v>10</v>
      </c>
      <c r="G366" t="s">
        <v>48</v>
      </c>
      <c r="H366" s="1">
        <v>75.918697489887</v>
      </c>
    </row>
    <row r="367" spans="8:8" ht="27.75" hidden="1" customHeight="1">
      <c r="A367" s="31" t="s">
        <v>1039</v>
      </c>
      <c r="B367" s="31" t="s">
        <v>181</v>
      </c>
      <c r="C367" t="s">
        <v>1454</v>
      </c>
      <c r="D367" s="32">
        <f>D366</f>
        <v>72.30352141894</v>
      </c>
      <c r="E367" t="s">
        <v>1040</v>
      </c>
      <c r="F367" s="31" t="s">
        <v>181</v>
      </c>
      <c r="G367" t="s">
        <v>1041</v>
      </c>
      <c r="H367" s="1">
        <v>75.918697489887</v>
      </c>
    </row>
    <row r="368" spans="8:8" ht="27.75" hidden="1" customHeight="1">
      <c r="A368" s="34" t="s">
        <v>1039</v>
      </c>
      <c r="B368" s="31" t="s">
        <v>181</v>
      </c>
      <c r="C368" t="s">
        <v>1454</v>
      </c>
      <c r="D368" s="32">
        <f>D367</f>
        <v>72.30352141894</v>
      </c>
      <c r="E368" t="s">
        <v>1044</v>
      </c>
      <c r="F368" s="31" t="s">
        <v>1503</v>
      </c>
      <c r="G368" t="s">
        <v>1045</v>
      </c>
      <c r="H368" s="1">
        <v>75.918697489887</v>
      </c>
    </row>
    <row r="369" spans="8:8" ht="27.75" hidden="1" customHeight="1">
      <c r="A369" s="34" t="s">
        <v>90</v>
      </c>
      <c r="B369" s="31" t="s">
        <v>8</v>
      </c>
      <c r="C369" t="s">
        <v>1074</v>
      </c>
      <c r="D369" s="32">
        <f>D368</f>
        <v>72.30352141894</v>
      </c>
      <c r="E369" t="s">
        <v>12</v>
      </c>
      <c r="F369" s="31" t="s">
        <v>1483</v>
      </c>
      <c r="G369" t="s">
        <v>14</v>
      </c>
      <c r="H369" s="1">
        <v>76.3638729016787</v>
      </c>
    </row>
    <row r="370" spans="8:8" ht="27.75" hidden="1" customHeight="1">
      <c r="A370" s="34" t="s">
        <v>377</v>
      </c>
      <c r="B370" s="31" t="s">
        <v>8</v>
      </c>
      <c r="C370" t="s">
        <v>1195</v>
      </c>
      <c r="D370" s="32">
        <v>72.9903556984341</v>
      </c>
      <c r="E370" t="s">
        <v>9</v>
      </c>
      <c r="F370" s="31" t="s">
        <v>1490</v>
      </c>
      <c r="G370" t="s">
        <v>51</v>
      </c>
      <c r="H370" s="1">
        <v>76.6398734833558</v>
      </c>
    </row>
    <row r="371" spans="8:8" ht="27.75" hidden="1" customHeight="1">
      <c r="A371" s="34" t="s">
        <v>264</v>
      </c>
      <c r="B371" s="31" t="s">
        <v>317</v>
      </c>
      <c r="C371" t="s">
        <v>1162</v>
      </c>
      <c r="D371" s="32">
        <v>73.4496873894066</v>
      </c>
      <c r="E371" t="s">
        <v>269</v>
      </c>
      <c r="F371" s="31" t="s">
        <v>1504</v>
      </c>
      <c r="G371" t="s">
        <v>298</v>
      </c>
      <c r="H371" s="1">
        <v>77.122171758877</v>
      </c>
    </row>
    <row r="372" spans="8:8" ht="27.75" hidden="1" customHeight="1">
      <c r="A372" s="31" t="s">
        <v>264</v>
      </c>
      <c r="B372" s="31" t="s">
        <v>317</v>
      </c>
      <c r="C372" t="s">
        <v>1162</v>
      </c>
      <c r="D372" s="32">
        <f t="shared" si="12" ref="D372:D378">D371</f>
        <v>73.4496873894066</v>
      </c>
      <c r="E372" t="s">
        <v>23</v>
      </c>
      <c r="F372" s="31" t="s">
        <v>1502</v>
      </c>
      <c r="G372" t="s">
        <v>25</v>
      </c>
      <c r="H372" s="1">
        <v>77.122171758877</v>
      </c>
    </row>
    <row r="373" spans="8:8" ht="27.75" hidden="1" customHeight="1">
      <c r="A373" s="34" t="s">
        <v>264</v>
      </c>
      <c r="B373" s="31" t="s">
        <v>317</v>
      </c>
      <c r="C373" t="s">
        <v>1162</v>
      </c>
      <c r="D373" s="32">
        <f t="shared" si="12"/>
        <v>73.4496873894066</v>
      </c>
      <c r="E373" t="s">
        <v>69</v>
      </c>
      <c r="F373" s="31" t="s">
        <v>70</v>
      </c>
      <c r="G373" t="s">
        <v>71</v>
      </c>
      <c r="H373" s="1">
        <v>77.122171758877</v>
      </c>
    </row>
    <row r="374" spans="8:8" ht="27.75" hidden="1" customHeight="1">
      <c r="A374" s="31" t="s">
        <v>264</v>
      </c>
      <c r="B374" s="31" t="s">
        <v>317</v>
      </c>
      <c r="C374" t="s">
        <v>1162</v>
      </c>
      <c r="D374" s="32">
        <f t="shared" si="12"/>
        <v>73.4496873894066</v>
      </c>
      <c r="E374" t="s">
        <v>26</v>
      </c>
      <c r="F374" s="31" t="s">
        <v>1498</v>
      </c>
      <c r="G374" t="s">
        <v>28</v>
      </c>
      <c r="H374" s="1">
        <v>77.122171758877</v>
      </c>
    </row>
    <row r="375" spans="8:8" ht="27.75" hidden="1" customHeight="1">
      <c r="A375" s="34" t="s">
        <v>264</v>
      </c>
      <c r="B375" s="31" t="s">
        <v>317</v>
      </c>
      <c r="C375" t="s">
        <v>1162</v>
      </c>
      <c r="D375" s="32">
        <f t="shared" si="12"/>
        <v>73.4496873894066</v>
      </c>
      <c r="E375" t="s">
        <v>299</v>
      </c>
      <c r="F375" s="31" t="s">
        <v>1505</v>
      </c>
      <c r="G375" t="s">
        <v>301</v>
      </c>
      <c r="H375" s="1">
        <v>77.122171758877</v>
      </c>
    </row>
    <row r="376" spans="8:8" ht="27.75" hidden="1" customHeight="1">
      <c r="A376" s="31" t="s">
        <v>264</v>
      </c>
      <c r="B376" s="31" t="s">
        <v>317</v>
      </c>
      <c r="C376" t="s">
        <v>1162</v>
      </c>
      <c r="D376" s="32">
        <f t="shared" si="12"/>
        <v>73.4496873894066</v>
      </c>
      <c r="E376" t="s">
        <v>63</v>
      </c>
      <c r="F376" s="31" t="s">
        <v>1506</v>
      </c>
      <c r="G376" t="s">
        <v>65</v>
      </c>
      <c r="H376" s="1">
        <v>77.122171758877</v>
      </c>
    </row>
    <row r="377" spans="8:8" ht="27.75" hidden="1" customHeight="1">
      <c r="A377" s="31" t="s">
        <v>264</v>
      </c>
      <c r="B377" s="31" t="s">
        <v>317</v>
      </c>
      <c r="C377" t="s">
        <v>1162</v>
      </c>
      <c r="D377" s="32">
        <f t="shared" si="12"/>
        <v>73.4496873894066</v>
      </c>
      <c r="E377" t="s">
        <v>275</v>
      </c>
      <c r="F377" s="31" t="s">
        <v>1507</v>
      </c>
      <c r="G377" t="s">
        <v>276</v>
      </c>
      <c r="H377" s="1">
        <v>77.122171758877</v>
      </c>
    </row>
    <row r="378" spans="8:8" ht="27.75" hidden="1" customHeight="1">
      <c r="A378" s="31" t="s">
        <v>264</v>
      </c>
      <c r="B378" s="31" t="s">
        <v>317</v>
      </c>
      <c r="C378" t="s">
        <v>1162</v>
      </c>
      <c r="D378" s="32">
        <f t="shared" si="12"/>
        <v>73.4496873894066</v>
      </c>
      <c r="E378" t="s">
        <v>318</v>
      </c>
      <c r="F378" s="31" t="s">
        <v>1508</v>
      </c>
      <c r="G378" t="s">
        <v>320</v>
      </c>
      <c r="H378" s="1">
        <v>77.122171758877</v>
      </c>
    </row>
    <row r="379" spans="8:8" ht="27.75" hidden="1" customHeight="1">
      <c r="A379" s="31" t="s">
        <v>349</v>
      </c>
      <c r="B379" s="31" t="s">
        <v>8</v>
      </c>
      <c r="C379" t="s">
        <v>1179</v>
      </c>
      <c r="D379" s="32">
        <v>73.4763704097924</v>
      </c>
      <c r="E379" t="s">
        <v>9</v>
      </c>
      <c r="F379" s="31" t="s">
        <v>1490</v>
      </c>
      <c r="G379" t="s">
        <v>51</v>
      </c>
      <c r="H379" s="1">
        <v>77.1501889302821</v>
      </c>
    </row>
    <row r="380" spans="8:8" ht="27.75" hidden="1" customHeight="1">
      <c r="A380" s="31" t="s">
        <v>349</v>
      </c>
      <c r="B380" s="31" t="s">
        <v>8</v>
      </c>
      <c r="C380" t="s">
        <v>1179</v>
      </c>
      <c r="D380" s="32">
        <f>D379</f>
        <v>73.4763704097924</v>
      </c>
      <c r="E380" t="s">
        <v>76</v>
      </c>
      <c r="F380" s="31" t="s">
        <v>1509</v>
      </c>
      <c r="G380" t="s">
        <v>94</v>
      </c>
      <c r="H380" s="1">
        <v>77.1501889302821</v>
      </c>
    </row>
    <row r="381" spans="8:8" ht="27.75" hidden="1" customHeight="1">
      <c r="A381" s="34" t="s">
        <v>349</v>
      </c>
      <c r="B381" s="31" t="s">
        <v>8</v>
      </c>
      <c r="C381" t="s">
        <v>1179</v>
      </c>
      <c r="D381" s="32">
        <f>D380</f>
        <v>73.4763704097924</v>
      </c>
      <c r="F381" s="31" t="s">
        <v>1492</v>
      </c>
      <c r="G381" t="s">
        <v>78</v>
      </c>
      <c r="H381" s="1">
        <v>77.1501889302821</v>
      </c>
    </row>
    <row r="382" spans="8:8" ht="27.75" hidden="1" customHeight="1">
      <c r="A382" s="31" t="s">
        <v>170</v>
      </c>
      <c r="B382" s="31" t="s">
        <v>181</v>
      </c>
      <c r="C382" t="s">
        <v>1108</v>
      </c>
      <c r="D382" s="32">
        <f>D381</f>
        <v>73.4763704097924</v>
      </c>
      <c r="E382" t="s">
        <v>184</v>
      </c>
      <c r="F382" s="31" t="s">
        <v>70</v>
      </c>
      <c r="G382" t="s">
        <v>185</v>
      </c>
      <c r="H382" s="1">
        <v>77.2563117640704</v>
      </c>
    </row>
    <row r="383" spans="8:8" ht="27.75" hidden="1" customHeight="1">
      <c r="A383" s="33" t="s">
        <v>350</v>
      </c>
      <c r="B383" s="31" t="s">
        <v>8</v>
      </c>
      <c r="C383" t="s">
        <v>1180</v>
      </c>
      <c r="D383" s="32">
        <f>D382</f>
        <v>73.4763704097924</v>
      </c>
      <c r="E383" t="s">
        <v>12</v>
      </c>
      <c r="F383" s="31" t="s">
        <v>1483</v>
      </c>
      <c r="G383" t="s">
        <v>14</v>
      </c>
      <c r="H383" s="1">
        <v>77.2827886836028</v>
      </c>
    </row>
    <row r="384" spans="8:8" ht="27.75" hidden="1" customHeight="1">
      <c r="A384" s="31" t="s">
        <v>734</v>
      </c>
      <c r="B384" s="31" t="s">
        <v>8</v>
      </c>
      <c r="C384" t="s">
        <v>1334</v>
      </c>
      <c r="D384" s="32">
        <v>74.1326340808102</v>
      </c>
      <c r="E384" t="s">
        <v>9</v>
      </c>
      <c r="F384" s="31" t="s">
        <v>1490</v>
      </c>
      <c r="G384" t="s">
        <v>51</v>
      </c>
      <c r="H384" s="1">
        <v>77.8392657848507</v>
      </c>
    </row>
    <row r="385" spans="8:8" ht="27.75" hidden="1" customHeight="1">
      <c r="A385" s="31" t="s">
        <v>330</v>
      </c>
      <c r="B385" s="31" t="s">
        <v>331</v>
      </c>
      <c r="C385" t="s">
        <v>1167</v>
      </c>
      <c r="D385" s="32">
        <f>D384</f>
        <v>74.1326340808102</v>
      </c>
      <c r="E385" t="s">
        <v>12</v>
      </c>
      <c r="F385" s="31" t="s">
        <v>1483</v>
      </c>
      <c r="G385" t="s">
        <v>14</v>
      </c>
      <c r="H385" s="1">
        <v>78.2591201657459</v>
      </c>
    </row>
    <row r="386" spans="8:8" ht="27.75" hidden="1" customHeight="1">
      <c r="A386" s="34" t="s">
        <v>7</v>
      </c>
      <c r="B386" s="31" t="s">
        <v>8</v>
      </c>
      <c r="C386" t="s">
        <v>1052</v>
      </c>
      <c r="D386" s="32">
        <f>D385</f>
        <v>74.1326340808102</v>
      </c>
      <c r="E386" t="s">
        <v>12</v>
      </c>
      <c r="F386" s="31" t="s">
        <v>1483</v>
      </c>
      <c r="G386" t="s">
        <v>14</v>
      </c>
      <c r="H386" s="1">
        <v>78.75</v>
      </c>
    </row>
    <row r="387" spans="8:8" ht="27.75" hidden="1" customHeight="1">
      <c r="A387" s="31" t="s">
        <v>543</v>
      </c>
      <c r="B387" s="31" t="s">
        <v>544</v>
      </c>
      <c r="C387" t="s">
        <v>1282</v>
      </c>
      <c r="D387" s="32">
        <v>37.9381812519464</v>
      </c>
      <c r="E387" t="s">
        <v>23</v>
      </c>
      <c r="F387" s="31" t="s">
        <v>1502</v>
      </c>
      <c r="G387" t="s">
        <v>25</v>
      </c>
      <c r="H387" s="1">
        <v>79.6701806290875</v>
      </c>
    </row>
    <row r="388" spans="8:8" ht="27.75" hidden="1" customHeight="1">
      <c r="A388" s="34" t="s">
        <v>739</v>
      </c>
      <c r="B388" s="31" t="s">
        <v>8</v>
      </c>
      <c r="C388" t="s">
        <v>1338</v>
      </c>
      <c r="D388" s="32">
        <f t="shared" si="13" ref="D388:D395">D387</f>
        <v>37.9381812519464</v>
      </c>
      <c r="E388" t="s">
        <v>12</v>
      </c>
      <c r="F388" s="31" t="s">
        <v>1487</v>
      </c>
      <c r="G388" t="s">
        <v>30</v>
      </c>
      <c r="H388" s="1">
        <v>80.1481392729939</v>
      </c>
    </row>
    <row r="389" spans="8:8" ht="27.75" hidden="1" customHeight="1">
      <c r="A389" s="34" t="s">
        <v>372</v>
      </c>
      <c r="B389" s="31" t="s">
        <v>8</v>
      </c>
      <c r="C389" t="s">
        <v>1190</v>
      </c>
      <c r="D389" s="32">
        <f t="shared" si="13"/>
        <v>37.9381812519464</v>
      </c>
      <c r="E389" t="s">
        <v>12</v>
      </c>
      <c r="F389" s="31" t="s">
        <v>1483</v>
      </c>
      <c r="G389" t="s">
        <v>14</v>
      </c>
      <c r="H389" s="1">
        <v>80.2913481610338</v>
      </c>
    </row>
    <row r="390" spans="8:8" ht="27.75" hidden="1" customHeight="1">
      <c r="A390" s="33" t="s">
        <v>747</v>
      </c>
      <c r="B390" s="31" t="s">
        <v>181</v>
      </c>
      <c r="C390" t="s">
        <v>1344</v>
      </c>
      <c r="D390" s="32">
        <f t="shared" si="13"/>
        <v>37.9381812519464</v>
      </c>
      <c r="E390" t="s">
        <v>748</v>
      </c>
      <c r="F390" s="31" t="s">
        <v>70</v>
      </c>
      <c r="G390" t="s">
        <v>749</v>
      </c>
      <c r="H390" s="1">
        <v>80.3481955469506</v>
      </c>
    </row>
    <row r="391" spans="8:8" ht="27.75" hidden="1" customHeight="1">
      <c r="A391" s="31" t="s">
        <v>747</v>
      </c>
      <c r="B391" s="31" t="s">
        <v>181</v>
      </c>
      <c r="C391" t="s">
        <v>1344</v>
      </c>
      <c r="D391" s="32">
        <f t="shared" si="13"/>
        <v>37.9381812519464</v>
      </c>
      <c r="E391" t="s">
        <v>752</v>
      </c>
      <c r="F391" s="31" t="s">
        <v>70</v>
      </c>
      <c r="G391" t="s">
        <v>753</v>
      </c>
      <c r="H391" s="1">
        <v>80.3481955469506</v>
      </c>
    </row>
    <row r="392" spans="8:8" ht="27.75" hidden="1" customHeight="1">
      <c r="A392" s="33" t="s">
        <v>170</v>
      </c>
      <c r="B392" s="31" t="s">
        <v>181</v>
      </c>
      <c r="C392" t="s">
        <v>1108</v>
      </c>
      <c r="D392" s="32">
        <f t="shared" si="13"/>
        <v>37.9381812519464</v>
      </c>
      <c r="E392" t="s">
        <v>12</v>
      </c>
      <c r="F392" s="31" t="s">
        <v>1484</v>
      </c>
      <c r="G392" t="s">
        <v>139</v>
      </c>
      <c r="H392" s="1">
        <v>80.47532475424</v>
      </c>
    </row>
    <row r="393" spans="8:8" ht="27.75" hidden="1" customHeight="1">
      <c r="A393" s="34" t="s">
        <v>684</v>
      </c>
      <c r="B393" s="31" t="s">
        <v>8</v>
      </c>
      <c r="C393" t="s">
        <v>1322</v>
      </c>
      <c r="D393" s="32">
        <f t="shared" si="13"/>
        <v>37.9381812519464</v>
      </c>
      <c r="E393" t="s">
        <v>12</v>
      </c>
      <c r="F393" s="31" t="s">
        <v>1488</v>
      </c>
      <c r="G393" t="s">
        <v>39</v>
      </c>
      <c r="H393" s="1">
        <v>82.3383664090244</v>
      </c>
    </row>
    <row r="394" spans="8:8" ht="27.75" hidden="1" customHeight="1">
      <c r="A394" s="33" t="s">
        <v>55</v>
      </c>
      <c r="B394" s="31" t="s">
        <v>8</v>
      </c>
      <c r="C394" t="s">
        <v>1061</v>
      </c>
      <c r="D394" s="32">
        <f t="shared" si="13"/>
        <v>37.9381812519464</v>
      </c>
      <c r="E394" t="s">
        <v>12</v>
      </c>
      <c r="F394" s="31" t="s">
        <v>1487</v>
      </c>
      <c r="G394" t="s">
        <v>30</v>
      </c>
      <c r="H394" s="1">
        <v>83.7349819206636</v>
      </c>
    </row>
    <row r="395" spans="8:8" ht="27.75" hidden="1" customHeight="1">
      <c r="A395" s="31" t="s">
        <v>941</v>
      </c>
      <c r="B395" s="31" t="s">
        <v>950</v>
      </c>
      <c r="C395" t="s">
        <v>1418</v>
      </c>
      <c r="D395" s="32">
        <f t="shared" si="13"/>
        <v>37.9381812519464</v>
      </c>
      <c r="E395" t="s">
        <v>12</v>
      </c>
      <c r="F395" s="31" t="s">
        <v>1487</v>
      </c>
      <c r="G395" t="s">
        <v>30</v>
      </c>
      <c r="H395" s="1">
        <v>84.9040937603169</v>
      </c>
    </row>
    <row r="396" spans="8:8" ht="27.75" hidden="1" customHeight="1">
      <c r="A396" s="33" t="s">
        <v>490</v>
      </c>
      <c r="B396" s="31" t="s">
        <v>8</v>
      </c>
      <c r="C396" t="s">
        <v>1255</v>
      </c>
      <c r="D396" s="32">
        <v>82.5251498831419</v>
      </c>
      <c r="E396" t="s">
        <v>9</v>
      </c>
      <c r="F396" s="31" t="s">
        <v>10</v>
      </c>
      <c r="G396" t="s">
        <v>48</v>
      </c>
      <c r="H396" s="1">
        <v>86.6514073772991</v>
      </c>
    </row>
    <row r="397" spans="8:8" ht="27.75" hidden="1" customHeight="1">
      <c r="A397" s="34" t="s">
        <v>87</v>
      </c>
      <c r="B397" s="31" t="s">
        <v>8</v>
      </c>
      <c r="C397" t="s">
        <v>1071</v>
      </c>
      <c r="D397" s="32">
        <v>83.9324100868127</v>
      </c>
      <c r="E397" t="s">
        <v>9</v>
      </c>
      <c r="F397" s="31" t="s">
        <v>10</v>
      </c>
      <c r="G397" t="s">
        <v>48</v>
      </c>
      <c r="H397" s="1">
        <v>88.1290305911534</v>
      </c>
    </row>
    <row r="398" spans="8:8" ht="27.75" hidden="1" customHeight="1">
      <c r="A398" s="31" t="s">
        <v>921</v>
      </c>
      <c r="B398" s="31" t="s">
        <v>8</v>
      </c>
      <c r="C398" t="s">
        <v>1401</v>
      </c>
      <c r="D398" s="32">
        <v>84.1062551781276</v>
      </c>
      <c r="E398" t="s">
        <v>9</v>
      </c>
      <c r="F398" s="31" t="s">
        <v>1490</v>
      </c>
      <c r="G398" t="s">
        <v>51</v>
      </c>
      <c r="H398" s="1">
        <v>88.311567937034</v>
      </c>
    </row>
    <row r="399" spans="8:8" ht="27.75" hidden="1" customHeight="1">
      <c r="A399" s="34" t="s">
        <v>921</v>
      </c>
      <c r="B399" s="31" t="s">
        <v>8</v>
      </c>
      <c r="C399" t="s">
        <v>1401</v>
      </c>
      <c r="D399" s="32">
        <f>D398</f>
        <v>84.1062551781276</v>
      </c>
      <c r="E399" t="s">
        <v>76</v>
      </c>
      <c r="F399" s="31" t="s">
        <v>1501</v>
      </c>
      <c r="G399" t="s">
        <v>117</v>
      </c>
      <c r="H399" s="1">
        <v>88.311567937034</v>
      </c>
    </row>
    <row r="400" spans="8:8" ht="27.75" hidden="1" customHeight="1">
      <c r="A400" s="34" t="s">
        <v>159</v>
      </c>
      <c r="B400" s="31" t="s">
        <v>160</v>
      </c>
      <c r="C400" t="s">
        <v>1104</v>
      </c>
      <c r="D400" s="32">
        <f>D399</f>
        <v>84.1062551781276</v>
      </c>
      <c r="E400" t="s">
        <v>12</v>
      </c>
      <c r="F400" s="31" t="s">
        <v>1491</v>
      </c>
      <c r="G400" t="s">
        <v>154</v>
      </c>
      <c r="H400" s="1">
        <v>88.7760640020367</v>
      </c>
    </row>
    <row r="401" spans="8:8" ht="27.75" hidden="1" customHeight="1">
      <c r="A401" s="34" t="s">
        <v>216</v>
      </c>
      <c r="B401" s="31" t="s">
        <v>202</v>
      </c>
      <c r="C401" t="s">
        <v>1130</v>
      </c>
      <c r="D401" s="32">
        <f>D400</f>
        <v>84.1062551781276</v>
      </c>
      <c r="E401" t="s">
        <v>12</v>
      </c>
      <c r="F401" s="31" t="s">
        <v>1486</v>
      </c>
      <c r="G401" t="s">
        <v>209</v>
      </c>
      <c r="H401" s="1">
        <v>88.8997370144883</v>
      </c>
    </row>
    <row r="402" spans="8:8" ht="27.75" hidden="1" customHeight="1">
      <c r="A402" s="31" t="s">
        <v>941</v>
      </c>
      <c r="B402" s="31" t="s">
        <v>950</v>
      </c>
      <c r="C402" t="s">
        <v>1418</v>
      </c>
      <c r="D402" s="32">
        <v>84.9040937603169</v>
      </c>
      <c r="E402" t="s">
        <v>23</v>
      </c>
      <c r="F402" s="31" t="s">
        <v>1502</v>
      </c>
      <c r="G402" t="s">
        <v>25</v>
      </c>
      <c r="H402" s="1">
        <v>89.1492984483328</v>
      </c>
    </row>
    <row r="403" spans="8:8" ht="27.75" hidden="1" customHeight="1">
      <c r="A403" s="31" t="s">
        <v>941</v>
      </c>
      <c r="B403" s="31" t="s">
        <v>950</v>
      </c>
      <c r="C403" t="s">
        <v>1418</v>
      </c>
      <c r="D403" s="32">
        <f>D402</f>
        <v>84.9040937603169</v>
      </c>
      <c r="E403" t="s">
        <v>26</v>
      </c>
      <c r="F403" s="31" t="s">
        <v>1498</v>
      </c>
      <c r="G403" t="s">
        <v>28</v>
      </c>
      <c r="H403" s="1">
        <v>89.1492984483328</v>
      </c>
    </row>
    <row r="404" spans="8:8" ht="27.75" hidden="1" customHeight="1">
      <c r="A404" s="31" t="s">
        <v>941</v>
      </c>
      <c r="B404" s="31" t="s">
        <v>950</v>
      </c>
      <c r="C404" t="s">
        <v>1418</v>
      </c>
      <c r="D404" s="32">
        <f>D403</f>
        <v>84.9040937603169</v>
      </c>
      <c r="E404" t="s">
        <v>951</v>
      </c>
      <c r="F404" s="31" t="s">
        <v>950</v>
      </c>
      <c r="G404" t="s">
        <v>952</v>
      </c>
      <c r="H404" s="1">
        <v>89.1492984483328</v>
      </c>
    </row>
    <row r="405" spans="8:8" ht="27.75" hidden="1" customHeight="1">
      <c r="A405" s="34" t="s">
        <v>757</v>
      </c>
      <c r="B405" s="31" t="s">
        <v>8</v>
      </c>
      <c r="C405" t="s">
        <v>1346</v>
      </c>
      <c r="D405" s="32">
        <v>85.1904147750722</v>
      </c>
      <c r="E405" t="s">
        <v>9</v>
      </c>
      <c r="F405" s="31" t="s">
        <v>1490</v>
      </c>
      <c r="G405" t="s">
        <v>51</v>
      </c>
      <c r="H405" s="1">
        <v>89.4499355138259</v>
      </c>
    </row>
    <row r="406" spans="8:8" ht="27.75" hidden="1" customHeight="1">
      <c r="A406" s="33" t="s">
        <v>264</v>
      </c>
      <c r="B406" s="31" t="s">
        <v>296</v>
      </c>
      <c r="C406" t="s">
        <v>1158</v>
      </c>
      <c r="D406" s="32">
        <f>D405</f>
        <v>85.1904147750722</v>
      </c>
      <c r="E406" t="s">
        <v>12</v>
      </c>
      <c r="F406" s="31" t="s">
        <v>1486</v>
      </c>
      <c r="G406" t="s">
        <v>209</v>
      </c>
      <c r="H406" s="1">
        <v>90.1694596160212</v>
      </c>
    </row>
    <row r="407" spans="8:8" ht="27.75" hidden="1" customHeight="1">
      <c r="A407" s="31" t="s">
        <v>759</v>
      </c>
      <c r="B407" s="31" t="s">
        <v>8</v>
      </c>
      <c r="C407" t="s">
        <v>1348</v>
      </c>
      <c r="D407" s="32">
        <v>86.0580693016849</v>
      </c>
      <c r="E407" t="s">
        <v>9</v>
      </c>
      <c r="F407" s="31" t="s">
        <v>10</v>
      </c>
      <c r="G407" t="s">
        <v>48</v>
      </c>
      <c r="H407" s="1">
        <v>90.3609727667691</v>
      </c>
    </row>
    <row r="408" spans="8:8" ht="27.75" hidden="1" customHeight="1">
      <c r="A408" s="33" t="s">
        <v>477</v>
      </c>
      <c r="B408" s="31" t="s">
        <v>8</v>
      </c>
      <c r="C408" t="s">
        <v>1249</v>
      </c>
      <c r="D408" s="32">
        <f>D407</f>
        <v>86.0580693016849</v>
      </c>
      <c r="E408" t="s">
        <v>12</v>
      </c>
      <c r="F408" s="31" t="s">
        <v>1487</v>
      </c>
      <c r="G408" t="s">
        <v>30</v>
      </c>
      <c r="H408" s="1">
        <v>91.0625487236319</v>
      </c>
    </row>
    <row r="409" spans="8:8" ht="27.75" hidden="1" customHeight="1">
      <c r="A409" s="34" t="s">
        <v>364</v>
      </c>
      <c r="B409" s="31" t="s">
        <v>60</v>
      </c>
      <c r="C409" t="s">
        <v>1186</v>
      </c>
      <c r="D409" s="32">
        <f>D408</f>
        <v>86.0580693016849</v>
      </c>
      <c r="E409" t="s">
        <v>12</v>
      </c>
      <c r="F409" s="31" t="s">
        <v>1486</v>
      </c>
      <c r="G409" t="s">
        <v>209</v>
      </c>
      <c r="H409" s="1">
        <v>91.0700743767879</v>
      </c>
    </row>
    <row r="410" spans="8:8" ht="27.75" hidden="1" customHeight="1">
      <c r="A410" s="33" t="s">
        <v>923</v>
      </c>
      <c r="B410" s="31" t="s">
        <v>8</v>
      </c>
      <c r="C410" t="s">
        <v>1403</v>
      </c>
      <c r="D410" s="32">
        <v>86.8681142368168</v>
      </c>
      <c r="E410" t="s">
        <v>9</v>
      </c>
      <c r="F410" s="31" t="s">
        <v>10</v>
      </c>
      <c r="G410" t="s">
        <v>48</v>
      </c>
      <c r="H410" s="1">
        <v>91.2115199486576</v>
      </c>
    </row>
    <row r="411" spans="8:8" ht="27.75" hidden="1" customHeight="1">
      <c r="A411" s="34" t="s">
        <v>648</v>
      </c>
      <c r="B411" s="31" t="s">
        <v>8</v>
      </c>
      <c r="C411" t="s">
        <v>1309</v>
      </c>
      <c r="D411" s="32">
        <f>D410</f>
        <v>86.8681142368168</v>
      </c>
      <c r="E411" t="s">
        <v>12</v>
      </c>
      <c r="F411" s="31" t="s">
        <v>1483</v>
      </c>
      <c r="G411" t="s">
        <v>14</v>
      </c>
      <c r="H411" s="1">
        <v>92.0515128117436</v>
      </c>
    </row>
    <row r="412" spans="8:8" ht="27.75" hidden="1" customHeight="1">
      <c r="A412" s="33" t="s">
        <v>115</v>
      </c>
      <c r="B412" s="31" t="s">
        <v>8</v>
      </c>
      <c r="C412" t="s">
        <v>1091</v>
      </c>
      <c r="D412" s="32">
        <f>D411</f>
        <v>86.8681142368168</v>
      </c>
      <c r="E412" t="s">
        <v>12</v>
      </c>
      <c r="F412" s="31" t="s">
        <v>1483</v>
      </c>
      <c r="G412" t="s">
        <v>14</v>
      </c>
      <c r="H412" s="1">
        <v>93.0816654302671</v>
      </c>
    </row>
    <row r="413" spans="8:8" ht="27.75" hidden="1" customHeight="1">
      <c r="A413" s="34" t="s">
        <v>97</v>
      </c>
      <c r="B413" s="31" t="s">
        <v>8</v>
      </c>
      <c r="C413" t="s">
        <v>1079</v>
      </c>
      <c r="D413" s="32">
        <v>89.7297191011236</v>
      </c>
      <c r="E413" t="s">
        <v>9</v>
      </c>
      <c r="F413" s="31" t="s">
        <v>1490</v>
      </c>
      <c r="G413" t="s">
        <v>51</v>
      </c>
      <c r="H413" s="1">
        <v>94.2162050561798</v>
      </c>
    </row>
    <row r="414" spans="8:8" ht="27.75" hidden="1" customHeight="1">
      <c r="A414" s="33" t="s">
        <v>100</v>
      </c>
      <c r="B414" s="31" t="s">
        <v>8</v>
      </c>
      <c r="C414" t="s">
        <v>1082</v>
      </c>
      <c r="D414" s="32">
        <v>89.787728026534</v>
      </c>
      <c r="E414" t="s">
        <v>9</v>
      </c>
      <c r="F414" s="31" t="s">
        <v>1490</v>
      </c>
      <c r="G414" t="s">
        <v>51</v>
      </c>
      <c r="H414" s="1">
        <v>94.2771144278607</v>
      </c>
    </row>
    <row r="415" spans="8:8" ht="27.75" hidden="1" customHeight="1">
      <c r="A415" s="34" t="s">
        <v>341</v>
      </c>
      <c r="B415" s="31" t="s">
        <v>8</v>
      </c>
      <c r="C415" t="s">
        <v>1171</v>
      </c>
      <c r="D415" s="32">
        <f>D414</f>
        <v>89.787728026534</v>
      </c>
      <c r="E415" t="s">
        <v>12</v>
      </c>
      <c r="F415" s="31" t="s">
        <v>1483</v>
      </c>
      <c r="G415" t="s">
        <v>14</v>
      </c>
      <c r="H415" s="1">
        <v>95.0778690614137</v>
      </c>
    </row>
    <row r="416" spans="8:8" ht="27.75" hidden="1" customHeight="1">
      <c r="A416" s="33" t="s">
        <v>742</v>
      </c>
      <c r="B416" s="31" t="s">
        <v>8</v>
      </c>
      <c r="C416" t="s">
        <v>1341</v>
      </c>
      <c r="D416" s="32">
        <v>91.1085658451851</v>
      </c>
      <c r="E416" t="s">
        <v>9</v>
      </c>
      <c r="F416" s="31" t="s">
        <v>1490</v>
      </c>
      <c r="G416" t="s">
        <v>51</v>
      </c>
      <c r="H416" s="1">
        <v>95.6639941374444</v>
      </c>
    </row>
    <row r="417" spans="8:8" ht="27.75" hidden="1" customHeight="1">
      <c r="A417" s="34" t="s">
        <v>742</v>
      </c>
      <c r="B417" s="31" t="s">
        <v>8</v>
      </c>
      <c r="C417" t="s">
        <v>1341</v>
      </c>
      <c r="D417" s="32">
        <f>D416</f>
        <v>91.1085658451851</v>
      </c>
      <c r="E417" t="s">
        <v>76</v>
      </c>
      <c r="F417" s="31" t="s">
        <v>1501</v>
      </c>
      <c r="G417" t="s">
        <v>117</v>
      </c>
      <c r="H417" s="1">
        <v>95.6639941374444</v>
      </c>
    </row>
    <row r="418" spans="8:8" ht="27.75" hidden="1" customHeight="1">
      <c r="A418" s="33" t="s">
        <v>525</v>
      </c>
      <c r="B418" s="31" t="s">
        <v>8</v>
      </c>
      <c r="C418" t="s">
        <v>1273</v>
      </c>
      <c r="D418" s="32">
        <v>91.2115199486576</v>
      </c>
      <c r="E418" t="s">
        <v>9</v>
      </c>
      <c r="F418" s="31" t="s">
        <v>10</v>
      </c>
      <c r="G418" t="s">
        <v>48</v>
      </c>
      <c r="H418" s="1">
        <v>95.7720959460905</v>
      </c>
    </row>
    <row r="419" spans="8:8" ht="27.75" hidden="1" customHeight="1">
      <c r="A419" s="34" t="s">
        <v>58</v>
      </c>
      <c r="B419" s="31" t="s">
        <v>8</v>
      </c>
      <c r="C419" t="s">
        <v>1064</v>
      </c>
      <c r="D419" s="32">
        <v>91.2633796881585</v>
      </c>
      <c r="E419" t="s">
        <v>9</v>
      </c>
      <c r="F419" s="31" t="s">
        <v>1490</v>
      </c>
      <c r="G419" t="s">
        <v>51</v>
      </c>
      <c r="H419" s="1">
        <v>95.8265486725664</v>
      </c>
    </row>
    <row r="420" spans="8:8" ht="27.75" hidden="1" customHeight="1">
      <c r="A420" s="34" t="s">
        <v>820</v>
      </c>
      <c r="B420" s="31" t="s">
        <v>429</v>
      </c>
      <c r="C420" t="s">
        <v>1374</v>
      </c>
      <c r="D420" s="32">
        <f>D419</f>
        <v>91.2633796881585</v>
      </c>
      <c r="E420" t="s">
        <v>12</v>
      </c>
      <c r="F420" s="31" t="s">
        <v>1486</v>
      </c>
      <c r="G420" t="s">
        <v>209</v>
      </c>
      <c r="H420" s="1">
        <v>96.0998762044968</v>
      </c>
    </row>
    <row r="421" spans="8:8" ht="27.75" hidden="1" customHeight="1">
      <c r="A421" s="33" t="s">
        <v>189</v>
      </c>
      <c r="B421" s="31" t="s">
        <v>8</v>
      </c>
      <c r="C421" t="s">
        <v>1110</v>
      </c>
      <c r="D421" s="32">
        <f>D420</f>
        <v>91.2633796881585</v>
      </c>
      <c r="E421" t="s">
        <v>12</v>
      </c>
      <c r="F421" s="31" t="s">
        <v>1483</v>
      </c>
      <c r="G421" t="s">
        <v>14</v>
      </c>
      <c r="H421" s="1">
        <v>96.3964726529757</v>
      </c>
    </row>
    <row r="422" spans="8:8" ht="27.75" hidden="1" customHeight="1">
      <c r="A422" s="31" t="s">
        <v>207</v>
      </c>
      <c r="B422" s="31" t="s">
        <v>8</v>
      </c>
      <c r="C422" t="s">
        <v>1123</v>
      </c>
      <c r="D422" s="32">
        <v>91.9590747330961</v>
      </c>
      <c r="E422" t="s">
        <v>9</v>
      </c>
      <c r="F422" s="31" t="s">
        <v>1493</v>
      </c>
      <c r="G422" t="s">
        <v>152</v>
      </c>
      <c r="H422" s="1">
        <v>96.5570284697509</v>
      </c>
    </row>
    <row r="423" spans="8:8" ht="27.75" hidden="1" customHeight="1">
      <c r="A423" s="33" t="s">
        <v>1047</v>
      </c>
      <c r="B423" s="31" t="s">
        <v>8</v>
      </c>
      <c r="C423" t="s">
        <v>1456</v>
      </c>
      <c r="D423" s="32">
        <v>92.838066659522</v>
      </c>
      <c r="E423" t="s">
        <v>9</v>
      </c>
      <c r="F423" s="31" t="s">
        <v>10</v>
      </c>
      <c r="G423" t="s">
        <v>48</v>
      </c>
      <c r="H423" s="1">
        <v>97.4799699924981</v>
      </c>
    </row>
    <row r="424" spans="8:8" ht="27.75" hidden="1" customHeight="1">
      <c r="A424" s="31" t="s">
        <v>957</v>
      </c>
      <c r="B424" s="31" t="s">
        <v>8</v>
      </c>
      <c r="C424" t="s">
        <v>1424</v>
      </c>
      <c r="D424" s="32">
        <v>93.0520888418826</v>
      </c>
      <c r="E424" t="s">
        <v>9</v>
      </c>
      <c r="F424" s="31" t="s">
        <v>1490</v>
      </c>
      <c r="G424" t="s">
        <v>51</v>
      </c>
      <c r="H424" s="1">
        <v>97.7046932839767</v>
      </c>
    </row>
    <row r="425" spans="8:8" ht="27.75" hidden="1" customHeight="1">
      <c r="A425" s="33" t="s">
        <v>958</v>
      </c>
      <c r="B425" s="31" t="s">
        <v>8</v>
      </c>
      <c r="C425" t="s">
        <v>1424</v>
      </c>
      <c r="D425" s="32">
        <v>93.0520888418826</v>
      </c>
      <c r="E425" t="s">
        <v>9</v>
      </c>
      <c r="F425" s="31" t="s">
        <v>1490</v>
      </c>
      <c r="G425" t="s">
        <v>51</v>
      </c>
      <c r="H425" s="1">
        <v>97.7046932839767</v>
      </c>
    </row>
    <row r="426" spans="8:8" ht="27.75" hidden="1" customHeight="1">
      <c r="A426" s="31" t="s">
        <v>958</v>
      </c>
      <c r="B426" s="31" t="s">
        <v>8</v>
      </c>
      <c r="C426" t="s">
        <v>1424</v>
      </c>
      <c r="D426" s="32">
        <f>D425</f>
        <v>93.0520888418826</v>
      </c>
      <c r="E426" t="s">
        <v>76</v>
      </c>
      <c r="F426" s="31" t="s">
        <v>1492</v>
      </c>
      <c r="G426" t="s">
        <v>78</v>
      </c>
      <c r="H426" s="1">
        <v>97.7046932839767</v>
      </c>
    </row>
    <row r="427" spans="8:8" ht="27.75" hidden="1" customHeight="1">
      <c r="A427" s="33" t="s">
        <v>958</v>
      </c>
      <c r="B427" s="31" t="s">
        <v>193</v>
      </c>
      <c r="C427" t="s">
        <v>1424</v>
      </c>
      <c r="D427" s="32">
        <v>93.0520888418826</v>
      </c>
      <c r="E427" t="s">
        <v>63</v>
      </c>
      <c r="F427" s="31" t="s">
        <v>1510</v>
      </c>
      <c r="G427" t="s">
        <v>86</v>
      </c>
      <c r="H427" s="1">
        <v>97.7046932839767</v>
      </c>
    </row>
    <row r="428" spans="8:8" ht="27.75" hidden="1" customHeight="1">
      <c r="A428" s="34" t="s">
        <v>264</v>
      </c>
      <c r="B428" s="31" t="s">
        <v>303</v>
      </c>
      <c r="C428" t="s">
        <v>1161</v>
      </c>
      <c r="D428" s="32">
        <f>D427</f>
        <v>93.0520888418826</v>
      </c>
      <c r="E428" t="s">
        <v>12</v>
      </c>
      <c r="F428" s="31" t="s">
        <v>1488</v>
      </c>
      <c r="G428" t="s">
        <v>39</v>
      </c>
      <c r="H428" s="1">
        <v>98.673126029654</v>
      </c>
    </row>
    <row r="429" spans="8:8" ht="27.75" hidden="1" customHeight="1">
      <c r="A429" s="33" t="s">
        <v>149</v>
      </c>
      <c r="B429" s="31" t="s">
        <v>8</v>
      </c>
      <c r="C429" t="s">
        <v>1100</v>
      </c>
      <c r="D429" s="32">
        <f>D428</f>
        <v>93.0520888418826</v>
      </c>
      <c r="E429" t="s">
        <v>12</v>
      </c>
      <c r="F429" s="31" t="s">
        <v>1483</v>
      </c>
      <c r="G429" t="s">
        <v>14</v>
      </c>
      <c r="H429" s="1">
        <v>99.1278810118676</v>
      </c>
    </row>
    <row r="430" spans="8:8" ht="27.75" hidden="1" customHeight="1">
      <c r="A430" s="34" t="s">
        <v>521</v>
      </c>
      <c r="B430" s="31" t="s">
        <v>8</v>
      </c>
      <c r="C430" t="s">
        <v>1270</v>
      </c>
      <c r="D430" s="32">
        <v>95.4192411362223</v>
      </c>
      <c r="E430" t="s">
        <v>9</v>
      </c>
      <c r="F430" s="31" t="s">
        <v>1490</v>
      </c>
      <c r="G430" t="s">
        <v>51</v>
      </c>
      <c r="H430" s="1">
        <v>100.190203193033</v>
      </c>
    </row>
    <row r="431" spans="8:8" ht="27.75" hidden="1" customHeight="1">
      <c r="A431" s="31" t="s">
        <v>792</v>
      </c>
      <c r="B431" s="31" t="s">
        <v>429</v>
      </c>
      <c r="C431" t="s">
        <v>1371</v>
      </c>
      <c r="D431" s="32">
        <f>D430</f>
        <v>95.4192411362223</v>
      </c>
      <c r="E431" t="s">
        <v>12</v>
      </c>
      <c r="F431" s="31" t="s">
        <v>1486</v>
      </c>
      <c r="G431" t="s">
        <v>209</v>
      </c>
      <c r="H431" s="1">
        <v>100.257049422312</v>
      </c>
    </row>
    <row r="432" spans="8:8" ht="27.75" hidden="1" customHeight="1">
      <c r="A432" s="34" t="s">
        <v>467</v>
      </c>
      <c r="B432" s="31" t="s">
        <v>8</v>
      </c>
      <c r="C432" t="s">
        <v>1239</v>
      </c>
      <c r="D432" s="32">
        <f>D431</f>
        <v>95.4192411362223</v>
      </c>
      <c r="E432" t="s">
        <v>12</v>
      </c>
      <c r="F432" s="31" t="s">
        <v>1487</v>
      </c>
      <c r="G432" t="s">
        <v>30</v>
      </c>
      <c r="H432" s="1">
        <v>101.286054421769</v>
      </c>
    </row>
    <row r="433" spans="8:8" ht="27.75" hidden="1" customHeight="1">
      <c r="A433" s="33" t="s">
        <v>978</v>
      </c>
      <c r="B433" s="31" t="s">
        <v>8</v>
      </c>
      <c r="C433" t="s">
        <v>1434</v>
      </c>
      <c r="D433" s="32">
        <v>97.4578276074882</v>
      </c>
      <c r="E433" t="s">
        <v>9</v>
      </c>
      <c r="F433" s="31" t="s">
        <v>10</v>
      </c>
      <c r="G433" t="s">
        <v>48</v>
      </c>
      <c r="H433" s="1">
        <v>102.330718987863</v>
      </c>
    </row>
    <row r="434" spans="8:8" ht="27.75" hidden="1" customHeight="1">
      <c r="A434" s="31" t="s">
        <v>833</v>
      </c>
      <c r="B434" s="31" t="s">
        <v>859</v>
      </c>
      <c r="C434" t="s">
        <v>1385</v>
      </c>
      <c r="D434" s="32">
        <f>D433</f>
        <v>97.4578276074882</v>
      </c>
      <c r="E434" t="s">
        <v>12</v>
      </c>
      <c r="F434" s="31" t="s">
        <v>1484</v>
      </c>
      <c r="G434" t="s">
        <v>139</v>
      </c>
      <c r="H434" s="1">
        <v>103.31284520534</v>
      </c>
    </row>
    <row r="435" spans="8:8" ht="27.75" hidden="1" customHeight="1">
      <c r="A435" s="34" t="s">
        <v>925</v>
      </c>
      <c r="B435" s="31" t="s">
        <v>8</v>
      </c>
      <c r="C435" t="s">
        <v>1405</v>
      </c>
      <c r="D435" s="32">
        <f>D434</f>
        <v>97.4578276074882</v>
      </c>
      <c r="E435" t="s">
        <v>12</v>
      </c>
      <c r="F435" s="31" t="s">
        <v>1483</v>
      </c>
      <c r="G435" t="s">
        <v>14</v>
      </c>
      <c r="H435" s="1">
        <v>103.628763329537</v>
      </c>
    </row>
    <row r="436" spans="8:8" ht="27.75" hidden="1" customHeight="1">
      <c r="A436" s="34" t="s">
        <v>683</v>
      </c>
      <c r="B436" s="31" t="s">
        <v>8</v>
      </c>
      <c r="C436" t="s">
        <v>1322</v>
      </c>
      <c r="D436" s="32">
        <f>D435</f>
        <v>97.4578276074882</v>
      </c>
      <c r="E436" t="s">
        <v>12</v>
      </c>
      <c r="F436" s="31" t="s">
        <v>1487</v>
      </c>
      <c r="G436" t="s">
        <v>30</v>
      </c>
      <c r="H436" s="1">
        <v>103.903176659007</v>
      </c>
    </row>
    <row r="437" spans="8:8" ht="27.75" hidden="1" customHeight="1">
      <c r="A437" s="31" t="s">
        <v>470</v>
      </c>
      <c r="B437" s="31" t="s">
        <v>8</v>
      </c>
      <c r="C437" t="s">
        <v>1241</v>
      </c>
      <c r="D437" s="32">
        <v>100.251538286235</v>
      </c>
      <c r="E437" t="s">
        <v>9</v>
      </c>
      <c r="F437" s="31" t="s">
        <v>1490</v>
      </c>
      <c r="G437" t="s">
        <v>51</v>
      </c>
      <c r="H437" s="1">
        <v>105.264115200547</v>
      </c>
    </row>
    <row r="438" spans="8:8" ht="27.75" hidden="1" customHeight="1">
      <c r="A438" s="31" t="s">
        <v>941</v>
      </c>
      <c r="B438" s="31" t="s">
        <v>947</v>
      </c>
      <c r="C438" t="s">
        <v>1417</v>
      </c>
      <c r="D438" s="32">
        <f>D437</f>
        <v>100.251538286235</v>
      </c>
      <c r="E438" t="s">
        <v>12</v>
      </c>
      <c r="F438" s="31" t="s">
        <v>1494</v>
      </c>
      <c r="G438" t="s">
        <v>599</v>
      </c>
      <c r="H438" s="1">
        <v>105.531846960926</v>
      </c>
    </row>
    <row r="439" spans="8:8" ht="27.75" hidden="1" customHeight="1">
      <c r="A439" s="34" t="s">
        <v>88</v>
      </c>
      <c r="B439" s="31" t="s">
        <v>8</v>
      </c>
      <c r="C439" t="s">
        <v>1072</v>
      </c>
      <c r="D439" s="32">
        <f>D438</f>
        <v>100.251538286235</v>
      </c>
      <c r="E439" t="s">
        <v>12</v>
      </c>
      <c r="F439" s="31" t="s">
        <v>1487</v>
      </c>
      <c r="G439" t="s">
        <v>30</v>
      </c>
      <c r="H439" s="1">
        <v>105.557108042242</v>
      </c>
    </row>
    <row r="440" spans="8:8" ht="27.75" hidden="1" customHeight="1">
      <c r="A440" s="34" t="s">
        <v>565</v>
      </c>
      <c r="B440" s="31" t="s">
        <v>8</v>
      </c>
      <c r="C440" t="s">
        <v>1286</v>
      </c>
      <c r="D440" s="32">
        <v>101.032137673647</v>
      </c>
      <c r="E440" t="s">
        <v>9</v>
      </c>
      <c r="F440" s="31" t="s">
        <v>10</v>
      </c>
      <c r="G440" t="s">
        <v>48</v>
      </c>
      <c r="H440" s="1">
        <v>106.083744557329</v>
      </c>
    </row>
    <row r="441" spans="8:8" ht="27.75" hidden="1" customHeight="1">
      <c r="A441" s="33" t="s">
        <v>239</v>
      </c>
      <c r="B441" s="31" t="s">
        <v>8</v>
      </c>
      <c r="C441" t="s">
        <v>1135</v>
      </c>
      <c r="D441" s="32">
        <v>101.368421052632</v>
      </c>
      <c r="E441" t="s">
        <v>9</v>
      </c>
      <c r="F441" s="31" t="s">
        <v>10</v>
      </c>
      <c r="G441" t="s">
        <v>48</v>
      </c>
      <c r="H441" s="1">
        <v>106.436842105263</v>
      </c>
    </row>
    <row r="442" spans="8:8" ht="27.75" hidden="1" customHeight="1">
      <c r="A442" s="34" t="s">
        <v>397</v>
      </c>
      <c r="B442" s="31" t="s">
        <v>8</v>
      </c>
      <c r="C442" t="s">
        <v>1211</v>
      </c>
      <c r="D442" s="32">
        <v>101.866415804327</v>
      </c>
      <c r="E442" t="s">
        <v>9</v>
      </c>
      <c r="F442" s="31" t="s">
        <v>10</v>
      </c>
      <c r="G442" t="s">
        <v>48</v>
      </c>
      <c r="H442" s="1">
        <v>106.959736594544</v>
      </c>
    </row>
    <row r="443" spans="8:8" ht="27.75" hidden="1" customHeight="1">
      <c r="A443" s="34" t="s">
        <v>398</v>
      </c>
      <c r="B443" s="31" t="s">
        <v>8</v>
      </c>
      <c r="C443" t="s">
        <v>1211</v>
      </c>
      <c r="D443" s="32">
        <v>101.866415804327</v>
      </c>
      <c r="E443" t="s">
        <v>9</v>
      </c>
      <c r="F443" s="31" t="s">
        <v>1490</v>
      </c>
      <c r="G443" t="s">
        <v>51</v>
      </c>
      <c r="H443" s="1">
        <v>106.959736594544</v>
      </c>
    </row>
    <row r="444" spans="8:8" ht="27.75" hidden="1" customHeight="1">
      <c r="A444" s="31" t="s">
        <v>927</v>
      </c>
      <c r="B444" s="31" t="s">
        <v>437</v>
      </c>
      <c r="C444" t="s">
        <v>1407</v>
      </c>
      <c r="D444" s="32">
        <f>D443</f>
        <v>101.866415804327</v>
      </c>
      <c r="E444" t="s">
        <v>12</v>
      </c>
      <c r="F444" s="31" t="s">
        <v>1484</v>
      </c>
      <c r="G444" t="s">
        <v>139</v>
      </c>
      <c r="H444" s="1">
        <v>107.9881022507</v>
      </c>
    </row>
    <row r="445" spans="8:8" ht="27.75" hidden="1" customHeight="1">
      <c r="A445" s="31" t="s">
        <v>909</v>
      </c>
      <c r="B445" s="31" t="s">
        <v>181</v>
      </c>
      <c r="C445" t="s">
        <v>1395</v>
      </c>
      <c r="D445" s="32">
        <f>D444</f>
        <v>101.866415804327</v>
      </c>
      <c r="E445" t="s">
        <v>912</v>
      </c>
      <c r="F445" s="31" t="s">
        <v>70</v>
      </c>
      <c r="G445" t="s">
        <v>913</v>
      </c>
      <c r="H445" s="1">
        <v>109.193437413089</v>
      </c>
    </row>
    <row r="446" spans="8:8" ht="27.75" hidden="1" customHeight="1">
      <c r="A446" s="33" t="s">
        <v>194</v>
      </c>
      <c r="B446" s="31" t="s">
        <v>8</v>
      </c>
      <c r="C446" t="s">
        <v>1114</v>
      </c>
      <c r="D446" s="32">
        <v>104.275197945645</v>
      </c>
      <c r="E446" t="s">
        <v>9</v>
      </c>
      <c r="F446" s="31" t="s">
        <v>1490</v>
      </c>
      <c r="G446" t="s">
        <v>51</v>
      </c>
      <c r="H446" s="1">
        <v>109.488957842927</v>
      </c>
    </row>
    <row r="447" spans="8:8" ht="27.75" hidden="1" customHeight="1">
      <c r="A447" s="34" t="s">
        <v>339</v>
      </c>
      <c r="B447" s="31" t="s">
        <v>8</v>
      </c>
      <c r="C447" t="s">
        <v>1170</v>
      </c>
      <c r="D447" s="32">
        <v>104.728879130071</v>
      </c>
      <c r="E447" t="s">
        <v>9</v>
      </c>
      <c r="F447" s="31" t="s">
        <v>1490</v>
      </c>
      <c r="G447" t="s">
        <v>51</v>
      </c>
      <c r="H447" s="1">
        <v>109.965323086575</v>
      </c>
    </row>
    <row r="448" spans="8:8" ht="27.75" hidden="1" customHeight="1">
      <c r="A448" s="33" t="s">
        <v>340</v>
      </c>
      <c r="B448" s="31" t="s">
        <v>8</v>
      </c>
      <c r="C448" t="s">
        <v>1170</v>
      </c>
      <c r="D448" s="32">
        <v>104.728879130071</v>
      </c>
      <c r="E448" t="s">
        <v>9</v>
      </c>
      <c r="F448" s="31" t="s">
        <v>10</v>
      </c>
      <c r="G448" t="s">
        <v>11</v>
      </c>
      <c r="H448" s="1">
        <v>109.965323086575</v>
      </c>
    </row>
    <row r="449" spans="8:8" ht="27.75" hidden="1" customHeight="1">
      <c r="A449" s="34" t="s">
        <v>98</v>
      </c>
      <c r="B449" s="31" t="s">
        <v>8</v>
      </c>
      <c r="C449" t="s">
        <v>1080</v>
      </c>
      <c r="D449" s="32">
        <v>106.624121779859</v>
      </c>
      <c r="E449" t="s">
        <v>9</v>
      </c>
      <c r="F449" s="31" t="s">
        <v>1490</v>
      </c>
      <c r="G449" t="s">
        <v>51</v>
      </c>
      <c r="H449" s="1">
        <v>111.955327868852</v>
      </c>
    </row>
    <row r="450" spans="8:8" ht="27.75" hidden="1" customHeight="1">
      <c r="A450" s="33" t="s">
        <v>504</v>
      </c>
      <c r="B450" s="31" t="s">
        <v>8</v>
      </c>
      <c r="C450" t="s">
        <v>1261</v>
      </c>
      <c r="D450" s="32">
        <f>D449</f>
        <v>106.624121779859</v>
      </c>
      <c r="E450" t="s">
        <v>12</v>
      </c>
      <c r="F450" s="31" t="s">
        <v>1487</v>
      </c>
      <c r="G450" t="s">
        <v>30</v>
      </c>
      <c r="H450" s="1">
        <v>112.102889647327</v>
      </c>
    </row>
    <row r="451" spans="8:8" ht="27.75" hidden="1" customHeight="1">
      <c r="A451" s="31" t="s">
        <v>640</v>
      </c>
      <c r="B451" s="31" t="s">
        <v>8</v>
      </c>
      <c r="C451" t="s">
        <v>1304</v>
      </c>
      <c r="D451" s="32">
        <v>107.344420600858</v>
      </c>
      <c r="E451" t="s">
        <v>9</v>
      </c>
      <c r="F451" s="31" t="s">
        <v>1490</v>
      </c>
      <c r="G451" t="s">
        <v>51</v>
      </c>
      <c r="H451" s="1">
        <v>112.711641630901</v>
      </c>
    </row>
    <row r="452" spans="8:8" ht="27.75" hidden="1" customHeight="1">
      <c r="A452" s="33" t="s">
        <v>640</v>
      </c>
      <c r="B452" s="31" t="s">
        <v>8</v>
      </c>
      <c r="C452" t="s">
        <v>1304</v>
      </c>
      <c r="D452" s="32">
        <f>D451</f>
        <v>107.344420600858</v>
      </c>
      <c r="E452" t="s">
        <v>76</v>
      </c>
      <c r="F452" s="31" t="s">
        <v>1501</v>
      </c>
      <c r="G452" t="s">
        <v>117</v>
      </c>
      <c r="H452" s="1">
        <v>112.711641630901</v>
      </c>
    </row>
    <row r="453" spans="8:8" ht="27.75" hidden="1" customHeight="1">
      <c r="A453" s="34" t="s">
        <v>364</v>
      </c>
      <c r="B453" s="31" t="s">
        <v>8</v>
      </c>
      <c r="C453" t="s">
        <v>1189</v>
      </c>
      <c r="D453" s="32">
        <f>D452</f>
        <v>107.344420600858</v>
      </c>
      <c r="E453" t="s">
        <v>12</v>
      </c>
      <c r="F453" s="31" t="s">
        <v>1483</v>
      </c>
      <c r="G453" t="s">
        <v>14</v>
      </c>
      <c r="H453" s="1">
        <v>112.932949933038</v>
      </c>
    </row>
    <row r="454" spans="8:8" ht="27.75" hidden="1" customHeight="1">
      <c r="A454" s="31" t="s">
        <v>941</v>
      </c>
      <c r="B454" s="31" t="s">
        <v>317</v>
      </c>
      <c r="C454" t="s">
        <v>1423</v>
      </c>
      <c r="D454" s="32">
        <f>D453</f>
        <v>107.344420600858</v>
      </c>
      <c r="E454" t="s">
        <v>12</v>
      </c>
      <c r="F454" s="31" t="s">
        <v>1487</v>
      </c>
      <c r="G454" t="s">
        <v>30</v>
      </c>
      <c r="H454" s="1">
        <v>113.204217958001</v>
      </c>
    </row>
    <row r="455" spans="8:8" ht="27.75" hidden="1" customHeight="1">
      <c r="A455" s="34" t="s">
        <v>264</v>
      </c>
      <c r="B455" s="31" t="s">
        <v>302</v>
      </c>
      <c r="C455" t="s">
        <v>1159</v>
      </c>
      <c r="D455" s="32">
        <v>108.411542991755</v>
      </c>
      <c r="E455" t="s">
        <v>269</v>
      </c>
      <c r="F455" s="31" t="s">
        <v>1504</v>
      </c>
      <c r="G455" t="s">
        <v>298</v>
      </c>
      <c r="H455" s="1">
        <v>113.832120141343</v>
      </c>
    </row>
    <row r="456" spans="8:8" ht="27.75" hidden="1" customHeight="1">
      <c r="A456" s="31" t="s">
        <v>264</v>
      </c>
      <c r="B456" s="31" t="s">
        <v>302</v>
      </c>
      <c r="C456" t="s">
        <v>1159</v>
      </c>
      <c r="D456" s="32">
        <f t="shared" si="14" ref="D456:D462">D455</f>
        <v>108.411542991755</v>
      </c>
      <c r="E456" t="s">
        <v>23</v>
      </c>
      <c r="F456" s="31" t="s">
        <v>1502</v>
      </c>
      <c r="G456" t="s">
        <v>25</v>
      </c>
      <c r="H456" s="1">
        <v>113.832120141343</v>
      </c>
    </row>
    <row r="457" spans="8:8" ht="27.75" hidden="1" customHeight="1">
      <c r="A457" s="31" t="s">
        <v>264</v>
      </c>
      <c r="B457" s="31" t="s">
        <v>302</v>
      </c>
      <c r="C457" t="s">
        <v>1159</v>
      </c>
      <c r="D457" s="32">
        <f t="shared" si="14"/>
        <v>108.411542991755</v>
      </c>
      <c r="E457" t="s">
        <v>69</v>
      </c>
      <c r="F457" s="31" t="s">
        <v>70</v>
      </c>
      <c r="G457" t="s">
        <v>71</v>
      </c>
      <c r="H457" s="1">
        <v>113.832120141343</v>
      </c>
    </row>
    <row r="458" spans="8:8" ht="27.75" hidden="1" customHeight="1">
      <c r="A458" s="31" t="s">
        <v>264</v>
      </c>
      <c r="B458" s="31" t="s">
        <v>302</v>
      </c>
      <c r="C458" t="s">
        <v>1159</v>
      </c>
      <c r="D458" s="32">
        <f t="shared" si="14"/>
        <v>108.411542991755</v>
      </c>
      <c r="E458" t="s">
        <v>26</v>
      </c>
      <c r="F458" s="31" t="s">
        <v>1498</v>
      </c>
      <c r="G458" t="s">
        <v>28</v>
      </c>
      <c r="H458" s="1">
        <v>113.832120141343</v>
      </c>
    </row>
    <row r="459" spans="8:8" ht="27.75" hidden="1" customHeight="1">
      <c r="A459" s="31" t="s">
        <v>264</v>
      </c>
      <c r="B459" s="31" t="s">
        <v>302</v>
      </c>
      <c r="C459" t="s">
        <v>1159</v>
      </c>
      <c r="D459" s="32">
        <f t="shared" si="14"/>
        <v>108.411542991755</v>
      </c>
      <c r="E459" t="s">
        <v>299</v>
      </c>
      <c r="F459" s="31" t="s">
        <v>1505</v>
      </c>
      <c r="G459" t="s">
        <v>301</v>
      </c>
      <c r="H459" s="1">
        <v>113.832120141343</v>
      </c>
    </row>
    <row r="460" spans="8:8" ht="27.75" hidden="1" customHeight="1">
      <c r="A460" s="31" t="s">
        <v>264</v>
      </c>
      <c r="B460" s="31" t="s">
        <v>302</v>
      </c>
      <c r="C460" t="s">
        <v>1159</v>
      </c>
      <c r="D460" s="32">
        <f t="shared" si="14"/>
        <v>108.411542991755</v>
      </c>
      <c r="E460" t="s">
        <v>63</v>
      </c>
      <c r="F460" s="31" t="s">
        <v>1511</v>
      </c>
      <c r="G460" t="s">
        <v>169</v>
      </c>
      <c r="H460" s="1">
        <v>113.832120141343</v>
      </c>
    </row>
    <row r="461" spans="8:8" ht="27.75" hidden="1" customHeight="1">
      <c r="A461" s="31" t="s">
        <v>264</v>
      </c>
      <c r="B461" s="31" t="s">
        <v>302</v>
      </c>
      <c r="C461" t="s">
        <v>1159</v>
      </c>
      <c r="D461" s="32">
        <f t="shared" si="14"/>
        <v>108.411542991755</v>
      </c>
      <c r="E461" t="s">
        <v>275</v>
      </c>
      <c r="F461" s="31" t="s">
        <v>1507</v>
      </c>
      <c r="G461" t="s">
        <v>276</v>
      </c>
      <c r="H461" s="1">
        <v>113.832120141343</v>
      </c>
    </row>
    <row r="462" spans="8:8" ht="27.75" hidden="1" customHeight="1">
      <c r="A462" s="34" t="s">
        <v>622</v>
      </c>
      <c r="B462" s="31" t="s">
        <v>387</v>
      </c>
      <c r="C462" t="s">
        <v>1296</v>
      </c>
      <c r="D462" s="32">
        <f t="shared" si="14"/>
        <v>108.411542991755</v>
      </c>
      <c r="E462" t="s">
        <v>12</v>
      </c>
      <c r="F462" s="31" t="s">
        <v>1483</v>
      </c>
      <c r="G462" t="s">
        <v>14</v>
      </c>
      <c r="H462" s="1">
        <v>115.920591060443</v>
      </c>
    </row>
    <row r="463" spans="8:8" ht="27.75" hidden="1" customHeight="1">
      <c r="A463" s="31" t="s">
        <v>926</v>
      </c>
      <c r="B463" s="31" t="s">
        <v>8</v>
      </c>
      <c r="C463" t="s">
        <v>1406</v>
      </c>
      <c r="D463" s="32">
        <v>110.876811594203</v>
      </c>
      <c r="E463" t="s">
        <v>9</v>
      </c>
      <c r="F463" s="31" t="s">
        <v>10</v>
      </c>
      <c r="G463" t="s">
        <v>48</v>
      </c>
      <c r="H463" s="1">
        <v>116.420652173913</v>
      </c>
    </row>
    <row r="464" spans="8:8" ht="27.75" hidden="1" customHeight="1">
      <c r="A464" s="34" t="s">
        <v>699</v>
      </c>
      <c r="B464" s="31" t="s">
        <v>8</v>
      </c>
      <c r="C464" t="s">
        <v>1326</v>
      </c>
      <c r="D464" s="32">
        <f>D463</f>
        <v>110.876811594203</v>
      </c>
      <c r="E464" t="s">
        <v>12</v>
      </c>
      <c r="F464" s="31" t="s">
        <v>1483</v>
      </c>
      <c r="G464" t="s">
        <v>14</v>
      </c>
      <c r="H464" s="1">
        <v>117.046794380587</v>
      </c>
    </row>
    <row r="465" spans="8:8" ht="27.75" hidden="1" customHeight="1">
      <c r="A465" s="34" t="s">
        <v>767</v>
      </c>
      <c r="B465" s="31" t="s">
        <v>768</v>
      </c>
      <c r="C465" t="s">
        <v>1356</v>
      </c>
      <c r="D465" s="32">
        <f>D464</f>
        <v>110.876811594203</v>
      </c>
      <c r="E465" t="s">
        <v>12</v>
      </c>
      <c r="F465" s="31" t="s">
        <v>1487</v>
      </c>
      <c r="G465" t="s">
        <v>30</v>
      </c>
      <c r="H465" s="1">
        <v>122.021222344566</v>
      </c>
    </row>
    <row r="466" spans="8:8" ht="27.75" hidden="1" customHeight="1">
      <c r="A466" s="33" t="s">
        <v>79</v>
      </c>
      <c r="B466" s="31" t="s">
        <v>8</v>
      </c>
      <c r="C466" t="s">
        <v>1069</v>
      </c>
      <c r="D466" s="32">
        <v>116.226619077178</v>
      </c>
      <c r="E466" t="s">
        <v>9</v>
      </c>
      <c r="F466" s="31" t="s">
        <v>1490</v>
      </c>
      <c r="G466" t="s">
        <v>51</v>
      </c>
      <c r="H466" s="1">
        <v>122.037950031037</v>
      </c>
    </row>
    <row r="467" spans="8:8" ht="27.75" hidden="1" customHeight="1">
      <c r="A467" s="34" t="s">
        <v>423</v>
      </c>
      <c r="B467" s="31" t="s">
        <v>141</v>
      </c>
      <c r="C467" t="s">
        <v>1223</v>
      </c>
      <c r="D467" s="32">
        <f>D466</f>
        <v>116.226619077178</v>
      </c>
      <c r="E467" t="s">
        <v>12</v>
      </c>
      <c r="F467" s="31" t="s">
        <v>1483</v>
      </c>
      <c r="G467" t="s">
        <v>14</v>
      </c>
      <c r="H467" s="1">
        <v>122.05958283848</v>
      </c>
    </row>
    <row r="468" spans="8:8" ht="27.75" hidden="1" customHeight="1">
      <c r="A468" s="33" t="s">
        <v>374</v>
      </c>
      <c r="B468" s="31" t="s">
        <v>8</v>
      </c>
      <c r="C468" t="s">
        <v>1192</v>
      </c>
      <c r="D468" s="32">
        <f>D467</f>
        <v>116.226619077178</v>
      </c>
      <c r="E468" t="s">
        <v>12</v>
      </c>
      <c r="F468" s="31" t="s">
        <v>1487</v>
      </c>
      <c r="G468" t="s">
        <v>30</v>
      </c>
      <c r="H468" s="1">
        <v>122.215613847252</v>
      </c>
    </row>
    <row r="469" spans="8:8" ht="27.75" hidden="1" customHeight="1">
      <c r="A469" s="34" t="s">
        <v>210</v>
      </c>
      <c r="B469" s="31" t="s">
        <v>8</v>
      </c>
      <c r="C469" t="s">
        <v>1124</v>
      </c>
      <c r="D469" s="32">
        <v>116.697465461722</v>
      </c>
      <c r="E469" t="s">
        <v>9</v>
      </c>
      <c r="F469" s="31" t="s">
        <v>10</v>
      </c>
      <c r="G469" t="s">
        <v>48</v>
      </c>
      <c r="H469" s="1">
        <v>122.532338734808</v>
      </c>
    </row>
    <row r="470" spans="8:8" ht="27.75" hidden="1" customHeight="1">
      <c r="A470" s="33" t="s">
        <v>649</v>
      </c>
      <c r="B470" s="31" t="s">
        <v>8</v>
      </c>
      <c r="C470" t="s">
        <v>1309</v>
      </c>
      <c r="D470" s="32">
        <f>D469</f>
        <v>116.697465461722</v>
      </c>
      <c r="E470" t="s">
        <v>12</v>
      </c>
      <c r="F470" s="31" t="s">
        <v>1483</v>
      </c>
      <c r="G470" t="s">
        <v>14</v>
      </c>
      <c r="H470" s="1">
        <v>122.735350415658</v>
      </c>
    </row>
    <row r="471" spans="8:8" ht="27.75" hidden="1" customHeight="1">
      <c r="A471" s="34" t="s">
        <v>392</v>
      </c>
      <c r="B471" s="31" t="s">
        <v>8</v>
      </c>
      <c r="C471" t="s">
        <v>1206</v>
      </c>
      <c r="D471" s="32">
        <f>D470</f>
        <v>116.697465461722</v>
      </c>
      <c r="E471" t="s">
        <v>12</v>
      </c>
      <c r="F471" s="31" t="s">
        <v>1487</v>
      </c>
      <c r="G471" t="s">
        <v>30</v>
      </c>
      <c r="H471" s="1">
        <v>123.821813362289</v>
      </c>
    </row>
    <row r="472" spans="8:8" ht="27.75" hidden="1" customHeight="1">
      <c r="A472" s="33" t="s">
        <v>828</v>
      </c>
      <c r="B472" s="31" t="s">
        <v>387</v>
      </c>
      <c r="C472" t="s">
        <v>1381</v>
      </c>
      <c r="D472" s="32">
        <f>D471</f>
        <v>116.697465461722</v>
      </c>
      <c r="E472" t="s">
        <v>12</v>
      </c>
      <c r="F472" s="31" t="s">
        <v>1484</v>
      </c>
      <c r="G472" t="s">
        <v>139</v>
      </c>
      <c r="H472" s="1">
        <v>125.47535</v>
      </c>
    </row>
    <row r="473" spans="8:8" ht="27.75" hidden="1" customHeight="1">
      <c r="A473" s="31" t="s">
        <v>57</v>
      </c>
      <c r="B473" s="31" t="s">
        <v>8</v>
      </c>
      <c r="C473" t="s">
        <v>1063</v>
      </c>
      <c r="D473" s="32">
        <v>119.515731249366</v>
      </c>
      <c r="E473" t="s">
        <v>9</v>
      </c>
      <c r="F473" s="31" t="s">
        <v>1490</v>
      </c>
      <c r="G473" t="s">
        <v>51</v>
      </c>
      <c r="H473" s="1">
        <v>125.491517811834</v>
      </c>
    </row>
    <row r="474" spans="8:8" ht="27.75" hidden="1" customHeight="1">
      <c r="A474" s="33" t="s">
        <v>758</v>
      </c>
      <c r="B474" s="31" t="s">
        <v>8</v>
      </c>
      <c r="C474" t="s">
        <v>1347</v>
      </c>
      <c r="D474" s="32">
        <v>119.647754137116</v>
      </c>
      <c r="E474" t="s">
        <v>9</v>
      </c>
      <c r="F474" s="31" t="s">
        <v>10</v>
      </c>
      <c r="G474" t="s">
        <v>48</v>
      </c>
      <c r="H474" s="1">
        <v>125.630141843972</v>
      </c>
    </row>
    <row r="475" spans="8:8" ht="27.75" hidden="1" customHeight="1">
      <c r="A475" s="31" t="s">
        <v>627</v>
      </c>
      <c r="B475" s="31" t="s">
        <v>8</v>
      </c>
      <c r="C475" t="s">
        <v>1298</v>
      </c>
      <c r="D475" s="32">
        <v>120.084939759036</v>
      </c>
      <c r="E475" t="s">
        <v>9</v>
      </c>
      <c r="F475" s="31" t="s">
        <v>1490</v>
      </c>
      <c r="G475" t="s">
        <v>51</v>
      </c>
      <c r="H475" s="1">
        <v>126.089186746988</v>
      </c>
    </row>
    <row r="476" spans="8:8" ht="27.75" hidden="1" customHeight="1">
      <c r="A476" s="33" t="s">
        <v>939</v>
      </c>
      <c r="B476" s="31" t="s">
        <v>8</v>
      </c>
      <c r="C476" t="s">
        <v>1413</v>
      </c>
      <c r="D476" s="32">
        <v>121.490760295671</v>
      </c>
      <c r="E476" t="s">
        <v>9</v>
      </c>
      <c r="F476" s="31" t="s">
        <v>1490</v>
      </c>
      <c r="G476" t="s">
        <v>51</v>
      </c>
      <c r="H476" s="1">
        <v>127.565298310454</v>
      </c>
    </row>
    <row r="477" spans="8:8" ht="27.75" hidden="1" customHeight="1">
      <c r="A477" s="34" t="s">
        <v>263</v>
      </c>
      <c r="B477" s="31" t="s">
        <v>8</v>
      </c>
      <c r="C477" t="s">
        <v>1151</v>
      </c>
      <c r="D477" s="32">
        <v>122.184633147895</v>
      </c>
      <c r="E477" t="s">
        <v>9</v>
      </c>
      <c r="F477" s="31" t="s">
        <v>1490</v>
      </c>
      <c r="G477" t="s">
        <v>51</v>
      </c>
      <c r="H477" s="1">
        <v>128.29386480529</v>
      </c>
    </row>
    <row r="478" spans="8:8" ht="27.75" hidden="1" customHeight="1">
      <c r="A478" s="33" t="s">
        <v>924</v>
      </c>
      <c r="B478" s="31" t="s">
        <v>8</v>
      </c>
      <c r="C478" t="s">
        <v>1404</v>
      </c>
      <c r="D478" s="32">
        <v>122.270636486346</v>
      </c>
      <c r="E478" t="s">
        <v>9</v>
      </c>
      <c r="F478" s="31" t="s">
        <v>1490</v>
      </c>
      <c r="G478" t="s">
        <v>51</v>
      </c>
      <c r="H478" s="1">
        <v>128.384168310663</v>
      </c>
    </row>
    <row r="479" spans="8:8" ht="27.75" hidden="1" customHeight="1">
      <c r="A479" s="34" t="s">
        <v>56</v>
      </c>
      <c r="B479" s="31" t="s">
        <v>8</v>
      </c>
      <c r="C479" t="s">
        <v>1062</v>
      </c>
      <c r="D479" s="32">
        <v>125.301722282024</v>
      </c>
      <c r="E479" t="s">
        <v>9</v>
      </c>
      <c r="F479" s="31" t="s">
        <v>1490</v>
      </c>
      <c r="G479" t="s">
        <v>51</v>
      </c>
      <c r="H479" s="1">
        <v>131.566808396125</v>
      </c>
    </row>
    <row r="480" spans="8:8" ht="27.75" hidden="1" customHeight="1">
      <c r="A480" s="33" t="s">
        <v>937</v>
      </c>
      <c r="B480" s="31" t="s">
        <v>8</v>
      </c>
      <c r="C480" t="s">
        <v>1411</v>
      </c>
      <c r="D480" s="32">
        <v>125.831819142193</v>
      </c>
      <c r="E480" t="s">
        <v>9</v>
      </c>
      <c r="F480" s="31" t="s">
        <v>10</v>
      </c>
      <c r="G480" t="s">
        <v>11</v>
      </c>
      <c r="H480" s="1">
        <v>132.123410099303</v>
      </c>
    </row>
    <row r="481" spans="8:8" ht="27.75" hidden="1" customHeight="1">
      <c r="A481" s="34" t="s">
        <v>936</v>
      </c>
      <c r="B481" s="31" t="s">
        <v>8</v>
      </c>
      <c r="C481" t="s">
        <v>1410</v>
      </c>
      <c r="D481" s="32">
        <f>D480</f>
        <v>125.831819142193</v>
      </c>
      <c r="E481" t="s">
        <v>12</v>
      </c>
      <c r="F481" s="31" t="s">
        <v>1487</v>
      </c>
      <c r="G481" t="s">
        <v>30</v>
      </c>
      <c r="H481" s="1">
        <v>132.819074941452</v>
      </c>
    </row>
    <row r="482" spans="8:8" ht="27.75" hidden="1" customHeight="1">
      <c r="A482" s="34" t="s">
        <v>1017</v>
      </c>
      <c r="B482" s="31" t="s">
        <v>8</v>
      </c>
      <c r="C482" t="s">
        <v>1445</v>
      </c>
      <c r="D482" s="32">
        <v>128.449132653061</v>
      </c>
      <c r="E482" t="s">
        <v>9</v>
      </c>
      <c r="F482" s="31" t="s">
        <v>1490</v>
      </c>
      <c r="G482" t="s">
        <v>51</v>
      </c>
      <c r="H482" s="1">
        <v>134.871589285714</v>
      </c>
    </row>
    <row r="483" spans="8:8" ht="27.75" hidden="1" customHeight="1">
      <c r="A483" s="34" t="s">
        <v>1017</v>
      </c>
      <c r="B483" s="31" t="s">
        <v>8</v>
      </c>
      <c r="C483" t="s">
        <v>1445</v>
      </c>
      <c r="D483" s="32">
        <f>D482</f>
        <v>128.449132653061</v>
      </c>
      <c r="E483" t="s">
        <v>76</v>
      </c>
      <c r="F483" s="31" t="s">
        <v>1501</v>
      </c>
      <c r="G483" t="s">
        <v>117</v>
      </c>
      <c r="H483" s="1">
        <v>134.871589285714</v>
      </c>
    </row>
    <row r="484" spans="8:8" ht="27.75" hidden="1" customHeight="1">
      <c r="A484" s="31" t="s">
        <v>1018</v>
      </c>
      <c r="B484" s="31" t="s">
        <v>8</v>
      </c>
      <c r="C484" t="s">
        <v>1445</v>
      </c>
      <c r="D484" s="32">
        <v>128.449132653061</v>
      </c>
      <c r="E484" t="s">
        <v>9</v>
      </c>
      <c r="F484" s="31" t="s">
        <v>1493</v>
      </c>
      <c r="G484" t="s">
        <v>152</v>
      </c>
      <c r="H484" s="1">
        <v>134.871589285714</v>
      </c>
    </row>
    <row r="485" spans="8:8" ht="27.75" hidden="1" customHeight="1">
      <c r="A485" s="34" t="s">
        <v>1018</v>
      </c>
      <c r="B485" s="31" t="s">
        <v>8</v>
      </c>
      <c r="C485" t="s">
        <v>1445</v>
      </c>
      <c r="D485" s="32">
        <f>D484</f>
        <v>128.449132653061</v>
      </c>
      <c r="E485" t="s">
        <v>76</v>
      </c>
      <c r="F485" s="31" t="s">
        <v>1492</v>
      </c>
      <c r="G485" t="s">
        <v>78</v>
      </c>
      <c r="H485" s="1">
        <v>134.871589285714</v>
      </c>
    </row>
    <row r="486" spans="8:8" ht="27.75" hidden="1" customHeight="1">
      <c r="A486" s="34" t="s">
        <v>375</v>
      </c>
      <c r="B486" s="31" t="s">
        <v>8</v>
      </c>
      <c r="C486" t="s">
        <v>1193</v>
      </c>
      <c r="D486" s="32">
        <f>D485</f>
        <v>128.449132653061</v>
      </c>
      <c r="E486" t="s">
        <v>12</v>
      </c>
      <c r="F486" s="31" t="s">
        <v>1487</v>
      </c>
      <c r="G486" t="s">
        <v>30</v>
      </c>
      <c r="H486" s="1">
        <v>135.07834184977</v>
      </c>
    </row>
    <row r="487" spans="8:8" ht="27.75" hidden="1" customHeight="1">
      <c r="A487" s="31" t="s">
        <v>373</v>
      </c>
      <c r="B487" s="31" t="s">
        <v>8</v>
      </c>
      <c r="C487" t="s">
        <v>1191</v>
      </c>
      <c r="D487" s="32">
        <v>129.054900553619</v>
      </c>
      <c r="E487" t="s">
        <v>9</v>
      </c>
      <c r="F487" s="31" t="s">
        <v>1490</v>
      </c>
      <c r="G487" t="s">
        <v>51</v>
      </c>
      <c r="H487" s="1">
        <v>135.5076455813</v>
      </c>
    </row>
    <row r="488" spans="8:8" ht="27.75" hidden="1" customHeight="1">
      <c r="A488" s="31" t="s">
        <v>761</v>
      </c>
      <c r="B488" s="31" t="s">
        <v>8</v>
      </c>
      <c r="C488" t="s">
        <v>1350</v>
      </c>
      <c r="D488" s="32">
        <v>129.671524663677</v>
      </c>
      <c r="E488" t="s">
        <v>9</v>
      </c>
      <c r="F488" s="31" t="s">
        <v>10</v>
      </c>
      <c r="G488" t="s">
        <v>48</v>
      </c>
      <c r="H488" s="1">
        <v>136.155100896861</v>
      </c>
    </row>
    <row r="489" spans="8:8" ht="27.75" hidden="1" customHeight="1">
      <c r="A489" s="31" t="s">
        <v>909</v>
      </c>
      <c r="B489" s="31" t="s">
        <v>181</v>
      </c>
      <c r="C489" t="s">
        <v>1395</v>
      </c>
      <c r="D489" s="32">
        <f>D488</f>
        <v>129.671524663677</v>
      </c>
      <c r="E489" t="s">
        <v>12</v>
      </c>
      <c r="F489" s="31" t="s">
        <v>1494</v>
      </c>
      <c r="G489" t="s">
        <v>599</v>
      </c>
      <c r="H489" s="1">
        <v>136.491796766361</v>
      </c>
    </row>
    <row r="490" spans="8:8" ht="27.75" hidden="1" customHeight="1">
      <c r="A490" s="34" t="s">
        <v>54</v>
      </c>
      <c r="B490" s="31" t="s">
        <v>8</v>
      </c>
      <c r="C490" t="s">
        <v>1060</v>
      </c>
      <c r="D490" s="32">
        <f>D489</f>
        <v>129.671524663677</v>
      </c>
      <c r="E490" t="s">
        <v>12</v>
      </c>
      <c r="F490" s="31" t="s">
        <v>1487</v>
      </c>
      <c r="G490" t="s">
        <v>30</v>
      </c>
      <c r="H490" s="1">
        <v>136.59304594117</v>
      </c>
    </row>
    <row r="491" spans="8:8" ht="27.75" hidden="1" customHeight="1">
      <c r="A491" s="34" t="s">
        <v>525</v>
      </c>
      <c r="B491" s="31" t="s">
        <v>8</v>
      </c>
      <c r="C491" t="s">
        <v>1273</v>
      </c>
      <c r="D491" s="32">
        <f>D490</f>
        <v>129.671524663677</v>
      </c>
      <c r="E491" t="s">
        <v>12</v>
      </c>
      <c r="F491" s="31" t="s">
        <v>1487</v>
      </c>
      <c r="G491" t="s">
        <v>30</v>
      </c>
      <c r="H491" s="1">
        <v>136.817279922986</v>
      </c>
    </row>
    <row r="492" spans="8:8" ht="27.75" hidden="1" customHeight="1">
      <c r="A492" s="31" t="s">
        <v>919</v>
      </c>
      <c r="B492" s="31" t="s">
        <v>401</v>
      </c>
      <c r="C492" t="s">
        <v>1398</v>
      </c>
      <c r="D492" s="32">
        <v>130.385029465095</v>
      </c>
      <c r="E492" t="s">
        <v>9</v>
      </c>
      <c r="F492" s="31" t="s">
        <v>10</v>
      </c>
      <c r="G492" t="s">
        <v>48</v>
      </c>
      <c r="H492" s="1">
        <v>136.90428093835</v>
      </c>
    </row>
    <row r="493" spans="8:8" ht="27.75" hidden="1" customHeight="1">
      <c r="A493" s="31" t="s">
        <v>347</v>
      </c>
      <c r="B493" s="31" t="s">
        <v>8</v>
      </c>
      <c r="C493" t="s">
        <v>1177</v>
      </c>
      <c r="D493" s="32">
        <v>130.998892257463</v>
      </c>
      <c r="E493" t="s">
        <v>9</v>
      </c>
      <c r="F493" s="31" t="s">
        <v>1493</v>
      </c>
      <c r="G493" t="s">
        <v>152</v>
      </c>
      <c r="H493" s="1">
        <v>137.548836870336</v>
      </c>
    </row>
    <row r="494" spans="8:8" ht="27.75" hidden="1" customHeight="1">
      <c r="A494" s="31" t="s">
        <v>488</v>
      </c>
      <c r="B494" s="31" t="s">
        <v>8</v>
      </c>
      <c r="C494" t="s">
        <v>1253</v>
      </c>
      <c r="D494" s="32">
        <v>131.080631578947</v>
      </c>
      <c r="E494" t="s">
        <v>9</v>
      </c>
      <c r="F494" s="31" t="s">
        <v>1490</v>
      </c>
      <c r="G494" t="s">
        <v>51</v>
      </c>
      <c r="H494" s="1">
        <v>137.634663157895</v>
      </c>
    </row>
    <row r="495" spans="8:8" ht="27.75" hidden="1" customHeight="1">
      <c r="A495" s="31" t="s">
        <v>971</v>
      </c>
      <c r="B495" s="31" t="s">
        <v>8</v>
      </c>
      <c r="C495" t="s">
        <v>1431</v>
      </c>
      <c r="D495" s="32">
        <v>134.951536643026</v>
      </c>
      <c r="E495" t="s">
        <v>9</v>
      </c>
      <c r="F495" s="31" t="s">
        <v>1490</v>
      </c>
      <c r="G495" t="s">
        <v>51</v>
      </c>
      <c r="H495" s="1">
        <v>141.699113475177</v>
      </c>
    </row>
    <row r="496" spans="8:8" ht="27.75" hidden="1" customHeight="1">
      <c r="A496" s="34" t="s">
        <v>971</v>
      </c>
      <c r="B496" s="31" t="s">
        <v>8</v>
      </c>
      <c r="C496" t="s">
        <v>1431</v>
      </c>
      <c r="D496" s="32">
        <f>D495</f>
        <v>134.951536643026</v>
      </c>
      <c r="E496" t="s">
        <v>76</v>
      </c>
      <c r="F496" s="31" t="s">
        <v>1492</v>
      </c>
      <c r="G496" t="s">
        <v>78</v>
      </c>
      <c r="H496" s="1">
        <v>141.699113475177</v>
      </c>
    </row>
    <row r="497" spans="8:8" ht="27.75" hidden="1" customHeight="1">
      <c r="A497" s="31" t="s">
        <v>972</v>
      </c>
      <c r="B497" s="31" t="s">
        <v>8</v>
      </c>
      <c r="C497" t="s">
        <v>1431</v>
      </c>
      <c r="D497" s="32">
        <v>134.951536643026</v>
      </c>
      <c r="E497" t="s">
        <v>9</v>
      </c>
      <c r="F497" s="31" t="s">
        <v>10</v>
      </c>
      <c r="G497" t="s">
        <v>48</v>
      </c>
      <c r="H497" s="1">
        <v>141.699113475177</v>
      </c>
    </row>
    <row r="498" spans="8:8" ht="27.75" hidden="1" customHeight="1">
      <c r="A498" s="34" t="s">
        <v>158</v>
      </c>
      <c r="B498" s="31" t="s">
        <v>8</v>
      </c>
      <c r="C498" t="s">
        <v>1103</v>
      </c>
      <c r="D498" s="32">
        <v>135.07932790224</v>
      </c>
      <c r="E498" t="s">
        <v>9</v>
      </c>
      <c r="F498" s="31" t="s">
        <v>1490</v>
      </c>
      <c r="G498" t="s">
        <v>51</v>
      </c>
      <c r="H498" s="1">
        <v>141.833294297352</v>
      </c>
    </row>
    <row r="499" spans="8:8" ht="27.75" hidden="1" customHeight="1">
      <c r="A499" s="34" t="s">
        <v>158</v>
      </c>
      <c r="B499" s="31" t="s">
        <v>8</v>
      </c>
      <c r="C499" t="s">
        <v>1103</v>
      </c>
      <c r="D499" s="32">
        <f>D498</f>
        <v>135.07932790224</v>
      </c>
      <c r="E499" t="s">
        <v>76</v>
      </c>
      <c r="F499" s="31" t="s">
        <v>1492</v>
      </c>
      <c r="G499" t="s">
        <v>78</v>
      </c>
      <c r="H499" s="1">
        <v>141.833294297352</v>
      </c>
    </row>
    <row r="500" spans="8:8" ht="27.75" hidden="1" customHeight="1">
      <c r="A500" s="31" t="s">
        <v>981</v>
      </c>
      <c r="B500" s="31" t="s">
        <v>1005</v>
      </c>
      <c r="C500" t="s">
        <v>1443</v>
      </c>
      <c r="D500" s="32">
        <f>D499</f>
        <v>135.07932790224</v>
      </c>
      <c r="E500" t="s">
        <v>12</v>
      </c>
      <c r="F500" s="31" t="s">
        <v>1483</v>
      </c>
      <c r="G500" t="s">
        <v>14</v>
      </c>
      <c r="H500" s="1">
        <v>142.568616764863</v>
      </c>
    </row>
    <row r="501" spans="8:8" ht="27.75" hidden="1" customHeight="1">
      <c r="A501" s="31" t="s">
        <v>376</v>
      </c>
      <c r="B501" s="31" t="s">
        <v>8</v>
      </c>
      <c r="C501" t="s">
        <v>1194</v>
      </c>
      <c r="D501" s="32">
        <v>137.901964861212</v>
      </c>
      <c r="E501" t="s">
        <v>9</v>
      </c>
      <c r="F501" s="31" t="s">
        <v>10</v>
      </c>
      <c r="G501" t="s">
        <v>48</v>
      </c>
      <c r="H501" s="1">
        <v>144.797063104273</v>
      </c>
    </row>
    <row r="502" spans="8:8" ht="27.75" hidden="1" customHeight="1">
      <c r="A502" s="31" t="s">
        <v>110</v>
      </c>
      <c r="B502" s="31" t="s">
        <v>8</v>
      </c>
      <c r="C502" t="s">
        <v>1086</v>
      </c>
      <c r="D502" s="32">
        <v>138.117346938776</v>
      </c>
      <c r="E502" t="s">
        <v>9</v>
      </c>
      <c r="F502" s="31" t="s">
        <v>1490</v>
      </c>
      <c r="G502" t="s">
        <v>51</v>
      </c>
      <c r="H502" s="1">
        <v>145.023214285714</v>
      </c>
    </row>
    <row r="503" spans="8:8" ht="27.75" hidden="1" customHeight="1">
      <c r="A503" s="34" t="s">
        <v>110</v>
      </c>
      <c r="B503" s="31" t="s">
        <v>8</v>
      </c>
      <c r="C503" t="s">
        <v>1086</v>
      </c>
      <c r="D503" s="32">
        <f>D502</f>
        <v>138.117346938776</v>
      </c>
      <c r="E503" t="s">
        <v>76</v>
      </c>
      <c r="F503" s="31" t="s">
        <v>1492</v>
      </c>
      <c r="G503" t="s">
        <v>78</v>
      </c>
      <c r="H503" s="1">
        <v>145.023214285714</v>
      </c>
    </row>
    <row r="504" spans="8:8" ht="27.75" hidden="1" customHeight="1">
      <c r="A504" s="31" t="s">
        <v>526</v>
      </c>
      <c r="B504" s="31" t="s">
        <v>60</v>
      </c>
      <c r="C504" t="s">
        <v>1274</v>
      </c>
      <c r="D504" s="32">
        <f>D503</f>
        <v>138.117346938776</v>
      </c>
      <c r="E504" t="s">
        <v>12</v>
      </c>
      <c r="F504" s="31" t="s">
        <v>1486</v>
      </c>
      <c r="G504" t="s">
        <v>209</v>
      </c>
      <c r="H504" s="1">
        <v>146.23932955236</v>
      </c>
    </row>
    <row r="505" spans="8:8" ht="27.75" hidden="1" customHeight="1">
      <c r="A505" s="34" t="s">
        <v>650</v>
      </c>
      <c r="B505" s="31" t="s">
        <v>8</v>
      </c>
      <c r="C505" t="s">
        <v>1310</v>
      </c>
      <c r="D505" s="32">
        <v>139.934680451128</v>
      </c>
      <c r="E505" t="s">
        <v>9</v>
      </c>
      <c r="F505" s="31" t="s">
        <v>1490</v>
      </c>
      <c r="G505" t="s">
        <v>51</v>
      </c>
      <c r="H505" s="1">
        <v>146.931414473684</v>
      </c>
    </row>
    <row r="506" spans="8:8" ht="27.75" hidden="1" customHeight="1">
      <c r="A506" s="34" t="s">
        <v>262</v>
      </c>
      <c r="B506" s="31" t="s">
        <v>8</v>
      </c>
      <c r="C506" t="s">
        <v>1150</v>
      </c>
      <c r="D506" s="32">
        <v>140.659017103269</v>
      </c>
      <c r="E506" t="s">
        <v>9</v>
      </c>
      <c r="F506" s="31" t="s">
        <v>10</v>
      </c>
      <c r="G506" t="s">
        <v>11</v>
      </c>
      <c r="H506" s="1">
        <v>147.691967958433</v>
      </c>
    </row>
    <row r="507" spans="8:8" ht="27.75" hidden="1" customHeight="1">
      <c r="A507" s="34" t="s">
        <v>403</v>
      </c>
      <c r="B507" s="31" t="s">
        <v>8</v>
      </c>
      <c r="C507" t="s">
        <v>1215</v>
      </c>
      <c r="D507" s="32">
        <f>D506</f>
        <v>140.659017103269</v>
      </c>
      <c r="E507" t="s">
        <v>12</v>
      </c>
      <c r="F507" s="31" t="s">
        <v>1483</v>
      </c>
      <c r="G507" t="s">
        <v>14</v>
      </c>
      <c r="H507" s="1">
        <v>148.669766360025</v>
      </c>
    </row>
    <row r="508" spans="8:8" ht="27.75" hidden="1" customHeight="1">
      <c r="A508" s="31" t="s">
        <v>191</v>
      </c>
      <c r="B508" s="31" t="s">
        <v>8</v>
      </c>
      <c r="C508" t="s">
        <v>1112</v>
      </c>
      <c r="D508" s="32">
        <v>142.101060890706</v>
      </c>
      <c r="E508" t="s">
        <v>9</v>
      </c>
      <c r="F508" s="31" t="s">
        <v>1490</v>
      </c>
      <c r="G508" t="s">
        <v>51</v>
      </c>
      <c r="H508" s="1">
        <v>149.206113935241</v>
      </c>
    </row>
    <row r="509" spans="8:8" ht="27.75" hidden="1" customHeight="1">
      <c r="A509" s="31" t="s">
        <v>763</v>
      </c>
      <c r="B509" s="31" t="s">
        <v>8</v>
      </c>
      <c r="C509" t="s">
        <v>1352</v>
      </c>
      <c r="D509" s="32">
        <v>142.302721088435</v>
      </c>
      <c r="E509" t="s">
        <v>9</v>
      </c>
      <c r="F509" s="31" t="s">
        <v>1490</v>
      </c>
      <c r="G509" t="s">
        <v>51</v>
      </c>
      <c r="H509" s="1">
        <v>149.417857142857</v>
      </c>
    </row>
    <row r="510" spans="8:8" ht="27.75" hidden="1" customHeight="1">
      <c r="A510" s="31" t="s">
        <v>404</v>
      </c>
      <c r="B510" s="31" t="s">
        <v>8</v>
      </c>
      <c r="C510" t="s">
        <v>1216</v>
      </c>
      <c r="D510" s="32">
        <v>142.595530326276</v>
      </c>
      <c r="E510" t="s">
        <v>9</v>
      </c>
      <c r="F510" s="31" t="s">
        <v>1490</v>
      </c>
      <c r="G510" t="s">
        <v>51</v>
      </c>
      <c r="H510" s="1">
        <v>149.72530684259</v>
      </c>
    </row>
    <row r="511" spans="8:8" ht="27.75" hidden="1" customHeight="1">
      <c r="A511" s="34" t="s">
        <v>404</v>
      </c>
      <c r="B511" s="31" t="s">
        <v>8</v>
      </c>
      <c r="C511" t="s">
        <v>1216</v>
      </c>
      <c r="D511" s="32">
        <f>D510</f>
        <v>142.595530326276</v>
      </c>
      <c r="E511" t="s">
        <v>76</v>
      </c>
      <c r="F511" s="31" t="s">
        <v>1492</v>
      </c>
      <c r="G511" t="s">
        <v>78</v>
      </c>
      <c r="H511" s="1">
        <v>149.72530684259</v>
      </c>
    </row>
    <row r="512" spans="8:8" ht="27.75" hidden="1" customHeight="1">
      <c r="A512" s="33" t="s">
        <v>1039</v>
      </c>
      <c r="B512" s="31" t="s">
        <v>181</v>
      </c>
      <c r="C512" t="s">
        <v>1454</v>
      </c>
      <c r="D512" s="32">
        <v>72.30352141894</v>
      </c>
      <c r="E512" t="s">
        <v>23</v>
      </c>
      <c r="F512" s="31" t="s">
        <v>1502</v>
      </c>
      <c r="G512" t="s">
        <v>25</v>
      </c>
      <c r="H512" s="1">
        <v>151.837394979774</v>
      </c>
    </row>
    <row r="513" spans="8:8" ht="27.75" hidden="1" customHeight="1">
      <c r="A513" s="34" t="s">
        <v>701</v>
      </c>
      <c r="B513" s="31" t="s">
        <v>714</v>
      </c>
      <c r="C513" t="s">
        <v>1330</v>
      </c>
      <c r="D513" s="32">
        <f>D512</f>
        <v>72.30352141894</v>
      </c>
      <c r="E513" t="s">
        <v>12</v>
      </c>
      <c r="F513" s="31" t="s">
        <v>1487</v>
      </c>
      <c r="G513" t="s">
        <v>30</v>
      </c>
      <c r="H513" s="1">
        <v>152.211759840754</v>
      </c>
    </row>
    <row r="514" spans="8:8" ht="27.75" hidden="1" customHeight="1">
      <c r="A514" s="33" t="s">
        <v>922</v>
      </c>
      <c r="B514" s="31" t="s">
        <v>8</v>
      </c>
      <c r="C514" t="s">
        <v>1402</v>
      </c>
      <c r="D514" s="32">
        <v>145.122886597938</v>
      </c>
      <c r="E514" t="s">
        <v>9</v>
      </c>
      <c r="F514" s="31" t="s">
        <v>1493</v>
      </c>
      <c r="G514" t="s">
        <v>152</v>
      </c>
      <c r="H514" s="1">
        <v>152.379030927835</v>
      </c>
    </row>
    <row r="515" spans="8:8" ht="27.75" hidden="1" customHeight="1">
      <c r="A515" s="34" t="s">
        <v>393</v>
      </c>
      <c r="B515" s="31" t="s">
        <v>8</v>
      </c>
      <c r="C515" t="s">
        <v>1207</v>
      </c>
      <c r="D515" s="32">
        <f>D514</f>
        <v>145.122886597938</v>
      </c>
      <c r="E515" t="s">
        <v>12</v>
      </c>
      <c r="F515" s="31" t="s">
        <v>1487</v>
      </c>
      <c r="G515" t="s">
        <v>30</v>
      </c>
      <c r="H515" s="1">
        <v>152.462406745215</v>
      </c>
    </row>
    <row r="516" spans="8:8" ht="27.75" hidden="1" customHeight="1">
      <c r="A516" s="33" t="s">
        <v>196</v>
      </c>
      <c r="B516" s="31" t="s">
        <v>8</v>
      </c>
      <c r="C516" t="s">
        <v>1116</v>
      </c>
      <c r="D516" s="32">
        <v>145.405055292259</v>
      </c>
      <c r="E516" t="s">
        <v>9</v>
      </c>
      <c r="F516" s="31" t="s">
        <v>1490</v>
      </c>
      <c r="G516" t="s">
        <v>51</v>
      </c>
      <c r="H516" s="1">
        <v>152.675308056872</v>
      </c>
    </row>
    <row r="517" spans="8:8" ht="27.75" hidden="1" customHeight="1">
      <c r="A517" s="31" t="s">
        <v>75</v>
      </c>
      <c r="B517" s="31" t="s">
        <v>8</v>
      </c>
      <c r="C517" t="s">
        <v>1068</v>
      </c>
      <c r="D517" s="32">
        <v>145.557916837362</v>
      </c>
      <c r="E517" t="s">
        <v>9</v>
      </c>
      <c r="F517" s="31" t="s">
        <v>1490</v>
      </c>
      <c r="G517" t="s">
        <v>51</v>
      </c>
      <c r="H517" s="1">
        <v>152.83581267923</v>
      </c>
    </row>
    <row r="518" spans="8:8" ht="27.75" hidden="1" customHeight="1">
      <c r="A518" s="34" t="s">
        <v>75</v>
      </c>
      <c r="B518" s="31" t="s">
        <v>8</v>
      </c>
      <c r="C518" t="s">
        <v>1068</v>
      </c>
      <c r="D518" s="32">
        <f>D517</f>
        <v>145.557916837362</v>
      </c>
      <c r="E518" t="s">
        <v>76</v>
      </c>
      <c r="F518" s="31" t="s">
        <v>1492</v>
      </c>
      <c r="G518" t="s">
        <v>78</v>
      </c>
      <c r="H518" s="1">
        <v>152.83581267923</v>
      </c>
    </row>
    <row r="519" spans="8:8" ht="27.75" hidden="1" customHeight="1">
      <c r="A519" s="33" t="s">
        <v>321</v>
      </c>
      <c r="B519" s="31" t="s">
        <v>322</v>
      </c>
      <c r="C519" t="s">
        <v>1163</v>
      </c>
      <c r="D519" s="32">
        <f>D518</f>
        <v>145.557916837362</v>
      </c>
      <c r="E519" t="s">
        <v>12</v>
      </c>
      <c r="F519" s="31" t="s">
        <v>1483</v>
      </c>
      <c r="G519" t="s">
        <v>14</v>
      </c>
      <c r="H519" s="1">
        <v>153.034895942477</v>
      </c>
    </row>
    <row r="520" spans="8:8" ht="27.75" hidden="1" customHeight="1">
      <c r="A520" s="31" t="s">
        <v>230</v>
      </c>
      <c r="B520" s="31" t="s">
        <v>181</v>
      </c>
      <c r="C520" t="s">
        <v>1134</v>
      </c>
      <c r="D520" s="32">
        <v>9123.29868421053</v>
      </c>
      <c r="E520" t="s">
        <v>231</v>
      </c>
      <c r="F520" s="31" t="s">
        <v>70</v>
      </c>
      <c r="G520" t="s">
        <v>232</v>
      </c>
      <c r="H520" s="1">
        <v>153.271417894737</v>
      </c>
    </row>
    <row r="521" spans="8:8" ht="27.75" hidden="1" customHeight="1">
      <c r="A521" s="33" t="s">
        <v>230</v>
      </c>
      <c r="B521" s="31" t="s">
        <v>181</v>
      </c>
      <c r="C521" t="s">
        <v>1134</v>
      </c>
      <c r="D521" s="32">
        <f>D520</f>
        <v>9123.29868421053</v>
      </c>
      <c r="E521" t="s">
        <v>235</v>
      </c>
      <c r="F521" s="31" t="s">
        <v>70</v>
      </c>
      <c r="G521" t="s">
        <v>236</v>
      </c>
      <c r="H521" s="1">
        <v>153.271417894737</v>
      </c>
    </row>
    <row r="522" spans="8:8" ht="27.75" hidden="1" customHeight="1">
      <c r="A522" s="34" t="s">
        <v>826</v>
      </c>
      <c r="B522" s="31" t="s">
        <v>8</v>
      </c>
      <c r="C522" t="s">
        <v>1377</v>
      </c>
      <c r="D522" s="32">
        <v>147.259633960346</v>
      </c>
      <c r="E522" t="s">
        <v>9</v>
      </c>
      <c r="F522" s="31" t="s">
        <v>1490</v>
      </c>
      <c r="G522" t="s">
        <v>51</v>
      </c>
      <c r="H522" s="1">
        <v>154.622615658363</v>
      </c>
    </row>
    <row r="523" spans="8:8" ht="27.75" hidden="1" customHeight="1">
      <c r="A523" s="33" t="s">
        <v>826</v>
      </c>
      <c r="B523" s="31" t="s">
        <v>8</v>
      </c>
      <c r="C523" t="s">
        <v>1377</v>
      </c>
      <c r="D523" s="32">
        <f>D522</f>
        <v>147.259633960346</v>
      </c>
      <c r="E523" t="s">
        <v>76</v>
      </c>
      <c r="F523" s="31" t="s">
        <v>1492</v>
      </c>
      <c r="G523" t="s">
        <v>78</v>
      </c>
      <c r="H523" s="1">
        <v>154.622615658363</v>
      </c>
    </row>
    <row r="524" spans="8:8" ht="27.75" hidden="1" customHeight="1">
      <c r="A524" s="34" t="s">
        <v>918</v>
      </c>
      <c r="B524" s="31" t="s">
        <v>8</v>
      </c>
      <c r="C524" t="s">
        <v>1397</v>
      </c>
      <c r="D524" s="32">
        <v>147.263521288838</v>
      </c>
      <c r="E524" t="s">
        <v>9</v>
      </c>
      <c r="F524" s="31" t="s">
        <v>10</v>
      </c>
      <c r="G524" t="s">
        <v>48</v>
      </c>
      <c r="H524" s="1">
        <v>154.62669735328</v>
      </c>
    </row>
    <row r="525" spans="8:8" ht="27.75" hidden="1" customHeight="1">
      <c r="A525" s="33" t="s">
        <v>621</v>
      </c>
      <c r="B525" s="31" t="s">
        <v>8</v>
      </c>
      <c r="C525" t="s">
        <v>1293</v>
      </c>
      <c r="D525" s="32">
        <v>147.457656731757</v>
      </c>
      <c r="E525" t="s">
        <v>9</v>
      </c>
      <c r="F525" s="31" t="s">
        <v>10</v>
      </c>
      <c r="G525" t="s">
        <v>48</v>
      </c>
      <c r="H525" s="1">
        <v>154.830539568345</v>
      </c>
    </row>
    <row r="526" spans="8:8" ht="27.75" hidden="1" customHeight="1">
      <c r="A526" s="34" t="s">
        <v>516</v>
      </c>
      <c r="B526" s="31" t="s">
        <v>519</v>
      </c>
      <c r="C526" t="s">
        <v>1269</v>
      </c>
      <c r="D526" s="32">
        <f>D525</f>
        <v>147.457656731757</v>
      </c>
      <c r="E526" t="s">
        <v>12</v>
      </c>
      <c r="F526" s="31" t="s">
        <v>1488</v>
      </c>
      <c r="G526" t="s">
        <v>39</v>
      </c>
      <c r="H526" s="1">
        <v>154.96699082057</v>
      </c>
    </row>
    <row r="527" spans="8:8" ht="27.75" hidden="1" customHeight="1">
      <c r="A527" s="33" t="s">
        <v>435</v>
      </c>
      <c r="B527" s="31" t="s">
        <v>8</v>
      </c>
      <c r="C527" t="s">
        <v>1226</v>
      </c>
      <c r="D527" s="32">
        <v>148.772898565896</v>
      </c>
      <c r="E527" t="s">
        <v>9</v>
      </c>
      <c r="F527" s="31" t="s">
        <v>10</v>
      </c>
      <c r="G527" t="s">
        <v>11</v>
      </c>
      <c r="H527" s="1">
        <v>156.21154349419</v>
      </c>
    </row>
    <row r="528" spans="8:8" ht="27.75" hidden="1" customHeight="1">
      <c r="A528" s="34" t="s">
        <v>436</v>
      </c>
      <c r="B528" s="31" t="s">
        <v>437</v>
      </c>
      <c r="C528" t="s">
        <v>1228</v>
      </c>
      <c r="D528" s="32">
        <f>D527</f>
        <v>148.772898565896</v>
      </c>
      <c r="E528" t="s">
        <v>26</v>
      </c>
      <c r="F528" s="31" t="s">
        <v>1498</v>
      </c>
      <c r="G528" t="s">
        <v>28</v>
      </c>
      <c r="H528" s="1">
        <v>156.21154349419</v>
      </c>
    </row>
    <row r="529" spans="8:8" ht="27.75" hidden="1" customHeight="1">
      <c r="A529" s="33" t="s">
        <v>436</v>
      </c>
      <c r="B529" s="31" t="s">
        <v>437</v>
      </c>
      <c r="C529" t="s">
        <v>1228</v>
      </c>
      <c r="D529" s="32">
        <f>D528</f>
        <v>148.772898565896</v>
      </c>
      <c r="E529" t="s">
        <v>132</v>
      </c>
      <c r="F529" s="31" t="s">
        <v>133</v>
      </c>
      <c r="G529" t="s">
        <v>134</v>
      </c>
      <c r="H529" s="1">
        <v>156.21154349419</v>
      </c>
    </row>
    <row r="530" spans="8:8" ht="27.75" hidden="1" customHeight="1">
      <c r="A530" s="34" t="s">
        <v>436</v>
      </c>
      <c r="B530" s="31" t="s">
        <v>437</v>
      </c>
      <c r="C530" t="s">
        <v>1228</v>
      </c>
      <c r="D530" s="32">
        <f>D529</f>
        <v>148.772898565896</v>
      </c>
      <c r="E530" t="s">
        <v>438</v>
      </c>
      <c r="F530" s="31" t="s">
        <v>437</v>
      </c>
      <c r="G530" t="s">
        <v>440</v>
      </c>
      <c r="H530" s="1">
        <v>156.21154349419</v>
      </c>
    </row>
    <row r="531" spans="8:8" ht="27.75" hidden="1" customHeight="1">
      <c r="A531" s="33" t="s">
        <v>436</v>
      </c>
      <c r="B531" s="31" t="s">
        <v>437</v>
      </c>
      <c r="C531" t="s">
        <v>1228</v>
      </c>
      <c r="D531" s="32">
        <f>D530</f>
        <v>148.772898565896</v>
      </c>
      <c r="E531" t="s">
        <v>441</v>
      </c>
      <c r="F531" s="31" t="s">
        <v>1512</v>
      </c>
      <c r="G531" t="s">
        <v>443</v>
      </c>
      <c r="H531" s="1">
        <v>156.21154349419</v>
      </c>
    </row>
    <row r="532" spans="8:8" ht="27.75" hidden="1" customHeight="1">
      <c r="A532" s="34" t="s">
        <v>436</v>
      </c>
      <c r="B532" s="31" t="s">
        <v>437</v>
      </c>
      <c r="C532" t="s">
        <v>1228</v>
      </c>
      <c r="D532" s="32">
        <f>D531</f>
        <v>148.772898565896</v>
      </c>
      <c r="E532" t="s">
        <v>135</v>
      </c>
      <c r="F532" s="31" t="s">
        <v>1513</v>
      </c>
      <c r="G532" t="s">
        <v>137</v>
      </c>
      <c r="H532" s="1">
        <v>156.21154349419</v>
      </c>
    </row>
    <row r="533" spans="8:8" ht="27.75" hidden="1" customHeight="1">
      <c r="A533" s="33" t="s">
        <v>762</v>
      </c>
      <c r="B533" s="31" t="s">
        <v>8</v>
      </c>
      <c r="C533" t="s">
        <v>1351</v>
      </c>
      <c r="D533" s="32">
        <v>149.407789232532</v>
      </c>
      <c r="E533" t="s">
        <v>9</v>
      </c>
      <c r="F533" s="31" t="s">
        <v>1490</v>
      </c>
      <c r="G533" t="s">
        <v>51</v>
      </c>
      <c r="H533" s="1">
        <v>156.878178694158</v>
      </c>
    </row>
    <row r="534" spans="8:8" ht="27.75" hidden="1" customHeight="1">
      <c r="A534" s="31" t="s">
        <v>363</v>
      </c>
      <c r="B534" s="31" t="s">
        <v>8</v>
      </c>
      <c r="C534" t="s">
        <v>1185</v>
      </c>
      <c r="D534" s="32">
        <v>150.036102765979</v>
      </c>
      <c r="E534" t="s">
        <v>9</v>
      </c>
      <c r="F534" s="31" t="s">
        <v>1490</v>
      </c>
      <c r="G534" t="s">
        <v>51</v>
      </c>
      <c r="H534" s="1">
        <v>157.537907904278</v>
      </c>
    </row>
    <row r="535" spans="8:8" ht="27.75" hidden="1" customHeight="1">
      <c r="A535" s="33" t="s">
        <v>390</v>
      </c>
      <c r="B535" s="31" t="s">
        <v>8</v>
      </c>
      <c r="C535" t="s">
        <v>1204</v>
      </c>
      <c r="D535" s="32">
        <v>152.86498973306</v>
      </c>
      <c r="E535" t="s">
        <v>9</v>
      </c>
      <c r="F535" s="31" t="s">
        <v>10</v>
      </c>
      <c r="G535" t="s">
        <v>48</v>
      </c>
      <c r="H535" s="1">
        <v>160.508239219713</v>
      </c>
    </row>
    <row r="536" spans="8:8" ht="27.75" hidden="1" customHeight="1">
      <c r="A536" s="31" t="s">
        <v>764</v>
      </c>
      <c r="B536" s="31" t="s">
        <v>8</v>
      </c>
      <c r="C536" t="s">
        <v>1353</v>
      </c>
      <c r="D536" s="32">
        <f>D535</f>
        <v>152.86498973306</v>
      </c>
      <c r="E536" t="s">
        <v>12</v>
      </c>
      <c r="F536" s="31" t="s">
        <v>1483</v>
      </c>
      <c r="G536" t="s">
        <v>14</v>
      </c>
      <c r="H536" s="1">
        <v>162.243277777778</v>
      </c>
    </row>
    <row r="537" spans="8:8" ht="27.75" hidden="1" customHeight="1">
      <c r="A537" s="33" t="s">
        <v>684</v>
      </c>
      <c r="B537" s="31" t="s">
        <v>155</v>
      </c>
      <c r="C537" t="s">
        <v>1323</v>
      </c>
      <c r="D537" s="32">
        <f>D536</f>
        <v>152.86498973306</v>
      </c>
      <c r="E537" t="s">
        <v>12</v>
      </c>
      <c r="F537" s="31" t="s">
        <v>1483</v>
      </c>
      <c r="G537" t="s">
        <v>14</v>
      </c>
      <c r="H537" s="1">
        <v>166.370368510507</v>
      </c>
    </row>
    <row r="538" spans="8:8" ht="27.75" hidden="1" customHeight="1">
      <c r="A538" s="34" t="s">
        <v>211</v>
      </c>
      <c r="B538" s="31" t="s">
        <v>8</v>
      </c>
      <c r="C538" t="s">
        <v>1125</v>
      </c>
      <c r="D538" s="32">
        <v>159.702649554958</v>
      </c>
      <c r="E538" t="s">
        <v>9</v>
      </c>
      <c r="F538" s="31" t="s">
        <v>1490</v>
      </c>
      <c r="G538" t="s">
        <v>51</v>
      </c>
      <c r="H538" s="1">
        <v>167.687782032705</v>
      </c>
    </row>
    <row r="539" spans="8:8" ht="27.75" hidden="1" customHeight="1">
      <c r="A539" s="33" t="s">
        <v>539</v>
      </c>
      <c r="B539" s="31" t="s">
        <v>8</v>
      </c>
      <c r="C539" t="s">
        <v>1279</v>
      </c>
      <c r="D539" s="32">
        <v>161.477143158784</v>
      </c>
      <c r="E539" t="s">
        <v>9</v>
      </c>
      <c r="F539" s="31" t="s">
        <v>10</v>
      </c>
      <c r="G539" t="s">
        <v>48</v>
      </c>
      <c r="H539" s="1">
        <v>169.551000316723</v>
      </c>
    </row>
    <row r="540" spans="8:8" ht="27.75" hidden="1" customHeight="1">
      <c r="A540" s="31" t="s">
        <v>112</v>
      </c>
      <c r="B540" s="31" t="s">
        <v>8</v>
      </c>
      <c r="C540" t="s">
        <v>1088</v>
      </c>
      <c r="D540" s="32">
        <v>163.209405144695</v>
      </c>
      <c r="E540" t="s">
        <v>9</v>
      </c>
      <c r="F540" s="31" t="s">
        <v>1490</v>
      </c>
      <c r="G540" t="s">
        <v>51</v>
      </c>
      <c r="H540" s="1">
        <v>171.369875401929</v>
      </c>
    </row>
    <row r="541" spans="8:8" ht="27.75" hidden="1" customHeight="1">
      <c r="A541" s="33" t="s">
        <v>343</v>
      </c>
      <c r="B541" s="31" t="s">
        <v>8</v>
      </c>
      <c r="C541" t="s">
        <v>1173</v>
      </c>
      <c r="D541" s="32">
        <v>164.10350246969</v>
      </c>
      <c r="E541" t="s">
        <v>9</v>
      </c>
      <c r="F541" s="31" t="s">
        <v>1490</v>
      </c>
      <c r="G541" t="s">
        <v>51</v>
      </c>
      <c r="H541" s="1">
        <v>172.308677593175</v>
      </c>
    </row>
    <row r="542" spans="8:8" ht="27.75" hidden="1" customHeight="1">
      <c r="A542" s="34" t="s">
        <v>920</v>
      </c>
      <c r="B542" s="31" t="s">
        <v>8</v>
      </c>
      <c r="C542" t="s">
        <v>1399</v>
      </c>
      <c r="D542" s="32">
        <v>164.71554609066</v>
      </c>
      <c r="E542" t="s">
        <v>9</v>
      </c>
      <c r="F542" s="31" t="s">
        <v>10</v>
      </c>
      <c r="G542" t="s">
        <v>48</v>
      </c>
      <c r="H542" s="1">
        <v>172.951323395193</v>
      </c>
    </row>
    <row r="543" spans="8:8" ht="27.75" hidden="1" customHeight="1">
      <c r="A543" s="31" t="s">
        <v>474</v>
      </c>
      <c r="B543" s="31" t="s">
        <v>8</v>
      </c>
      <c r="C543" t="s">
        <v>1246</v>
      </c>
      <c r="D543" s="32">
        <v>168.570771063461</v>
      </c>
      <c r="E543" t="s">
        <v>9</v>
      </c>
      <c r="F543" s="31" t="s">
        <v>1490</v>
      </c>
      <c r="G543" t="s">
        <v>51</v>
      </c>
      <c r="H543" s="1">
        <v>176.999309616634</v>
      </c>
    </row>
    <row r="544" spans="8:8" ht="27.75" hidden="1" customHeight="1">
      <c r="A544" s="33" t="s">
        <v>474</v>
      </c>
      <c r="B544" s="31" t="s">
        <v>8</v>
      </c>
      <c r="C544" t="s">
        <v>1246</v>
      </c>
      <c r="D544" s="32">
        <f>D543</f>
        <v>168.570771063461</v>
      </c>
      <c r="E544" t="s">
        <v>76</v>
      </c>
      <c r="F544" s="31" t="s">
        <v>1501</v>
      </c>
      <c r="G544" t="s">
        <v>117</v>
      </c>
      <c r="H544" s="1">
        <v>176.999309616634</v>
      </c>
    </row>
    <row r="545" spans="8:8" ht="27.75" hidden="1" customHeight="1">
      <c r="A545" s="34" t="s">
        <v>327</v>
      </c>
      <c r="B545" s="31" t="s">
        <v>8</v>
      </c>
      <c r="C545" t="s">
        <v>1165</v>
      </c>
      <c r="D545" s="32">
        <v>171.002429543246</v>
      </c>
      <c r="E545" t="s">
        <v>9</v>
      </c>
      <c r="F545" s="31" t="s">
        <v>1490</v>
      </c>
      <c r="G545" t="s">
        <v>51</v>
      </c>
      <c r="H545" s="1">
        <v>179.552551020408</v>
      </c>
    </row>
    <row r="546" spans="8:8" ht="27.75" hidden="1" customHeight="1">
      <c r="A546" s="31" t="s">
        <v>328</v>
      </c>
      <c r="B546" s="31" t="s">
        <v>8</v>
      </c>
      <c r="C546" t="s">
        <v>1165</v>
      </c>
      <c r="D546" s="32">
        <v>171.002429543246</v>
      </c>
      <c r="E546" t="s">
        <v>9</v>
      </c>
      <c r="F546" s="31" t="s">
        <v>1490</v>
      </c>
      <c r="G546" t="s">
        <v>51</v>
      </c>
      <c r="H546" s="1">
        <v>179.552551020408</v>
      </c>
    </row>
    <row r="547" spans="8:8" ht="27.75" hidden="1" customHeight="1">
      <c r="A547" s="31" t="s">
        <v>261</v>
      </c>
      <c r="B547" s="31" t="s">
        <v>8</v>
      </c>
      <c r="C547" t="s">
        <v>1149</v>
      </c>
      <c r="D547" s="32">
        <f>D546</f>
        <v>171.002429543246</v>
      </c>
      <c r="E547" t="s">
        <v>12</v>
      </c>
      <c r="F547" s="31" t="s">
        <v>1483</v>
      </c>
      <c r="G547" t="s">
        <v>14</v>
      </c>
      <c r="H547" s="1">
        <v>181.848531968091</v>
      </c>
    </row>
    <row r="548" spans="8:8" ht="27.75" hidden="1" customHeight="1">
      <c r="A548" s="31" t="s">
        <v>212</v>
      </c>
      <c r="B548" s="31" t="s">
        <v>8</v>
      </c>
      <c r="C548" t="s">
        <v>1126</v>
      </c>
      <c r="D548" s="32">
        <v>177.417804478427</v>
      </c>
      <c r="E548" t="s">
        <v>9</v>
      </c>
      <c r="F548" s="31" t="s">
        <v>1490</v>
      </c>
      <c r="G548" t="s">
        <v>51</v>
      </c>
      <c r="H548" s="1">
        <v>186.288694702348</v>
      </c>
    </row>
    <row r="549" spans="8:8" ht="27.75" hidden="1" customHeight="1">
      <c r="A549" s="34" t="s">
        <v>212</v>
      </c>
      <c r="B549" s="31" t="s">
        <v>8</v>
      </c>
      <c r="C549" t="s">
        <v>1126</v>
      </c>
      <c r="D549" s="32">
        <f>D548</f>
        <v>177.417804478427</v>
      </c>
      <c r="E549" t="s">
        <v>76</v>
      </c>
      <c r="F549" s="31" t="s">
        <v>1514</v>
      </c>
      <c r="G549" t="s">
        <v>214</v>
      </c>
      <c r="H549" s="1">
        <v>186.288694702348</v>
      </c>
    </row>
    <row r="550" spans="8:8" ht="27.75" hidden="1" customHeight="1">
      <c r="A550" s="33" t="s">
        <v>612</v>
      </c>
      <c r="B550" s="31" t="s">
        <v>8</v>
      </c>
      <c r="C550" t="s">
        <v>1291</v>
      </c>
      <c r="D550" s="32">
        <f>D549</f>
        <v>177.417804478427</v>
      </c>
      <c r="E550" t="s">
        <v>12</v>
      </c>
      <c r="F550" s="31" t="s">
        <v>1487</v>
      </c>
      <c r="G550" t="s">
        <v>30</v>
      </c>
      <c r="H550" s="1">
        <v>187.292412231031</v>
      </c>
    </row>
    <row r="551" spans="8:8" ht="27.75" hidden="1" customHeight="1">
      <c r="A551" s="31" t="s">
        <v>224</v>
      </c>
      <c r="B551" s="31" t="s">
        <v>8</v>
      </c>
      <c r="C551" t="s">
        <v>1131</v>
      </c>
      <c r="D551" s="32">
        <f>D550</f>
        <v>177.417804478427</v>
      </c>
      <c r="E551" t="s">
        <v>12</v>
      </c>
      <c r="F551" s="31" t="s">
        <v>1483</v>
      </c>
      <c r="G551" t="s">
        <v>14</v>
      </c>
      <c r="H551" s="1">
        <v>189.437800687285</v>
      </c>
    </row>
    <row r="552" spans="8:8" ht="27.75" hidden="1" customHeight="1">
      <c r="A552" s="31" t="s">
        <v>833</v>
      </c>
      <c r="B552" s="31" t="s">
        <v>855</v>
      </c>
      <c r="C552" t="s">
        <v>1386</v>
      </c>
      <c r="D552" s="32">
        <f>D551</f>
        <v>177.417804478427</v>
      </c>
      <c r="E552" t="s">
        <v>12</v>
      </c>
      <c r="F552" s="31" t="s">
        <v>1483</v>
      </c>
      <c r="G552" t="s">
        <v>14</v>
      </c>
      <c r="H552" s="1">
        <v>191.009758993533</v>
      </c>
    </row>
    <row r="553" spans="8:8" ht="27.75" hidden="1" customHeight="1">
      <c r="A553" s="31" t="s">
        <v>378</v>
      </c>
      <c r="B553" s="31" t="s">
        <v>8</v>
      </c>
      <c r="C553" t="s">
        <v>1196</v>
      </c>
      <c r="D553" s="32">
        <v>183.279805352798</v>
      </c>
      <c r="E553" t="s">
        <v>9</v>
      </c>
      <c r="F553" s="31" t="s">
        <v>10</v>
      </c>
      <c r="G553" t="s">
        <v>11</v>
      </c>
      <c r="H553" s="1">
        <v>192.443795620438</v>
      </c>
    </row>
    <row r="554" spans="8:8" ht="27.75" hidden="1" customHeight="1">
      <c r="A554" s="34" t="s">
        <v>774</v>
      </c>
      <c r="B554" s="31" t="s">
        <v>8</v>
      </c>
      <c r="C554" t="s">
        <v>1358</v>
      </c>
      <c r="D554" s="32">
        <v>187.487802356833</v>
      </c>
      <c r="E554" t="s">
        <v>9</v>
      </c>
      <c r="F554" s="31" t="s">
        <v>1493</v>
      </c>
      <c r="G554" t="s">
        <v>152</v>
      </c>
      <c r="H554" s="1">
        <v>196.862192474674</v>
      </c>
    </row>
    <row r="555" spans="8:8" ht="27.75" hidden="1" customHeight="1">
      <c r="A555" s="31" t="s">
        <v>1019</v>
      </c>
      <c r="B555" s="31" t="s">
        <v>102</v>
      </c>
      <c r="C555" t="s">
        <v>1447</v>
      </c>
      <c r="D555" s="32">
        <f>D554</f>
        <v>187.487802356833</v>
      </c>
      <c r="E555" t="s">
        <v>12</v>
      </c>
      <c r="F555" s="31" t="s">
        <v>1486</v>
      </c>
      <c r="G555" t="s">
        <v>209</v>
      </c>
      <c r="H555" s="1">
        <v>198.300418501367</v>
      </c>
    </row>
    <row r="556" spans="8:8" ht="27.75" hidden="1" customHeight="1">
      <c r="A556" s="31" t="s">
        <v>1016</v>
      </c>
      <c r="B556" s="31" t="s">
        <v>8</v>
      </c>
      <c r="C556" t="s">
        <v>1444</v>
      </c>
      <c r="D556" s="32">
        <v>191.553381893861</v>
      </c>
      <c r="E556" t="s">
        <v>9</v>
      </c>
      <c r="F556" s="31" t="s">
        <v>1493</v>
      </c>
      <c r="G556" t="s">
        <v>152</v>
      </c>
      <c r="H556" s="1">
        <v>201.131050988554</v>
      </c>
    </row>
    <row r="557" spans="8:8" ht="27.75" hidden="1" customHeight="1">
      <c r="A557" s="34" t="s">
        <v>379</v>
      </c>
      <c r="B557" s="31" t="s">
        <v>102</v>
      </c>
      <c r="C557" t="s">
        <v>1200</v>
      </c>
      <c r="D557" s="32">
        <f>D556</f>
        <v>191.553381893861</v>
      </c>
      <c r="E557" t="s">
        <v>12</v>
      </c>
      <c r="F557" s="31" t="s">
        <v>1483</v>
      </c>
      <c r="G557" t="s">
        <v>14</v>
      </c>
      <c r="H557" s="1">
        <v>202.363743169748</v>
      </c>
    </row>
    <row r="558" spans="8:8" ht="27.75" hidden="1" customHeight="1">
      <c r="A558" s="34" t="s">
        <v>792</v>
      </c>
      <c r="B558" s="31" t="s">
        <v>802</v>
      </c>
      <c r="C558" t="s">
        <v>1372</v>
      </c>
      <c r="D558" s="32">
        <f>D557</f>
        <v>191.553381893861</v>
      </c>
      <c r="E558" t="s">
        <v>12</v>
      </c>
      <c r="F558" s="31" t="s">
        <v>1487</v>
      </c>
      <c r="G558" t="s">
        <v>30</v>
      </c>
      <c r="H558" s="1">
        <v>203.197198844048</v>
      </c>
    </row>
    <row r="559" spans="8:8" ht="27.75" hidden="1" customHeight="1">
      <c r="A559" s="31" t="s">
        <v>646</v>
      </c>
      <c r="B559" s="31" t="s">
        <v>8</v>
      </c>
      <c r="C559" t="s">
        <v>1307</v>
      </c>
      <c r="D559" s="32">
        <v>193.685089174616</v>
      </c>
      <c r="E559" t="s">
        <v>9</v>
      </c>
      <c r="F559" s="31" t="s">
        <v>10</v>
      </c>
      <c r="G559" t="s">
        <v>48</v>
      </c>
      <c r="H559" s="1">
        <v>203.369343633347</v>
      </c>
    </row>
    <row r="560" spans="8:8" ht="27.75" hidden="1" customHeight="1">
      <c r="A560" s="34" t="s">
        <v>682</v>
      </c>
      <c r="B560" s="31" t="s">
        <v>8</v>
      </c>
      <c r="C560" t="s">
        <v>1322</v>
      </c>
      <c r="D560" s="32">
        <f>D559</f>
        <v>193.685089174616</v>
      </c>
      <c r="E560" t="s">
        <v>12</v>
      </c>
      <c r="F560" s="31" t="s">
        <v>1487</v>
      </c>
      <c r="G560" t="s">
        <v>30</v>
      </c>
      <c r="H560" s="1">
        <v>205.845916022561</v>
      </c>
    </row>
    <row r="561" spans="8:8" ht="27.75" hidden="1" customHeight="1">
      <c r="A561" s="31" t="s">
        <v>321</v>
      </c>
      <c r="B561" s="31" t="s">
        <v>8</v>
      </c>
      <c r="C561" t="s">
        <v>1164</v>
      </c>
      <c r="D561" s="32">
        <v>197.608917130554</v>
      </c>
      <c r="E561" t="s">
        <v>9</v>
      </c>
      <c r="F561" s="31" t="s">
        <v>10</v>
      </c>
      <c r="G561" t="s">
        <v>48</v>
      </c>
      <c r="H561" s="1">
        <v>207.489362987081</v>
      </c>
    </row>
    <row r="562" spans="8:8" ht="27.75" hidden="1" customHeight="1">
      <c r="A562" s="34" t="s">
        <v>580</v>
      </c>
      <c r="B562" s="31" t="s">
        <v>165</v>
      </c>
      <c r="C562" t="s">
        <v>1290</v>
      </c>
      <c r="D562" s="32">
        <f>D561</f>
        <v>197.608917130554</v>
      </c>
      <c r="E562" t="s">
        <v>12</v>
      </c>
      <c r="F562" s="31" t="s">
        <v>1494</v>
      </c>
      <c r="G562" t="s">
        <v>599</v>
      </c>
      <c r="H562" s="1">
        <v>207.512482640898</v>
      </c>
    </row>
    <row r="563" spans="8:8" ht="27.75" hidden="1" customHeight="1">
      <c r="A563" s="31" t="s">
        <v>687</v>
      </c>
      <c r="B563" s="31" t="s">
        <v>8</v>
      </c>
      <c r="C563" t="s">
        <v>1324</v>
      </c>
      <c r="D563" s="32">
        <v>199.506020344613</v>
      </c>
      <c r="E563" t="s">
        <v>9</v>
      </c>
      <c r="F563" s="31" t="s">
        <v>1490</v>
      </c>
      <c r="G563" t="s">
        <v>51</v>
      </c>
      <c r="H563" s="1">
        <v>209.481321361843</v>
      </c>
    </row>
    <row r="564" spans="8:8" ht="27.75" hidden="1" customHeight="1">
      <c r="A564" s="31" t="s">
        <v>688</v>
      </c>
      <c r="B564" s="31" t="s">
        <v>8</v>
      </c>
      <c r="C564" t="s">
        <v>1324</v>
      </c>
      <c r="D564" s="32">
        <v>199.506020344613</v>
      </c>
      <c r="E564" t="s">
        <v>9</v>
      </c>
      <c r="F564" s="31" t="s">
        <v>1490</v>
      </c>
      <c r="G564" t="s">
        <v>51</v>
      </c>
      <c r="H564" s="1">
        <v>209.481321361843</v>
      </c>
    </row>
    <row r="565" spans="8:8" ht="27.75" hidden="1" customHeight="1">
      <c r="A565" s="33" t="s">
        <v>827</v>
      </c>
      <c r="B565" s="31" t="s">
        <v>8</v>
      </c>
      <c r="C565" t="s">
        <v>1378</v>
      </c>
      <c r="D565" s="32">
        <v>203.882008368201</v>
      </c>
      <c r="E565" t="s">
        <v>9</v>
      </c>
      <c r="F565" s="31" t="s">
        <v>1490</v>
      </c>
      <c r="G565" t="s">
        <v>51</v>
      </c>
      <c r="H565" s="1">
        <v>214.076108786611</v>
      </c>
    </row>
    <row r="566" spans="8:8" ht="27.75" hidden="1" customHeight="1">
      <c r="A566" s="34" t="s">
        <v>346</v>
      </c>
      <c r="B566" s="31" t="s">
        <v>8</v>
      </c>
      <c r="C566" t="s">
        <v>1176</v>
      </c>
      <c r="D566" s="32">
        <v>208.54742068021</v>
      </c>
      <c r="E566" t="s">
        <v>9</v>
      </c>
      <c r="F566" s="31" t="s">
        <v>1490</v>
      </c>
      <c r="G566" t="s">
        <v>51</v>
      </c>
      <c r="H566" s="1">
        <v>218.974791714221</v>
      </c>
    </row>
    <row r="567" spans="8:8" ht="27.75" hidden="1" customHeight="1">
      <c r="A567" s="33" t="s">
        <v>259</v>
      </c>
      <c r="B567" s="31" t="s">
        <v>8</v>
      </c>
      <c r="C567" t="s">
        <v>1147</v>
      </c>
      <c r="D567" s="32">
        <v>210.006709298669</v>
      </c>
      <c r="E567" t="s">
        <v>9</v>
      </c>
      <c r="F567" s="31" t="s">
        <v>1490</v>
      </c>
      <c r="G567" t="s">
        <v>51</v>
      </c>
      <c r="H567" s="1">
        <v>220.507044763602</v>
      </c>
    </row>
    <row r="568" spans="8:8" ht="27.75" hidden="1" customHeight="1">
      <c r="A568" s="34" t="s">
        <v>671</v>
      </c>
      <c r="B568" s="31" t="s">
        <v>676</v>
      </c>
      <c r="C568" t="s">
        <v>1318</v>
      </c>
      <c r="D568" s="32">
        <f>D567</f>
        <v>210.006709298669</v>
      </c>
      <c r="E568" t="s">
        <v>12</v>
      </c>
      <c r="F568" s="31" t="s">
        <v>1484</v>
      </c>
      <c r="G568" t="s">
        <v>139</v>
      </c>
      <c r="H568" s="1">
        <v>223.678991419057</v>
      </c>
    </row>
    <row r="569" spans="8:8" ht="27.75" hidden="1" customHeight="1">
      <c r="A569" s="34" t="s">
        <v>776</v>
      </c>
      <c r="B569" s="31" t="s">
        <v>8</v>
      </c>
      <c r="C569" t="s">
        <v>1360</v>
      </c>
      <c r="D569" s="32">
        <v>219.817218756722</v>
      </c>
      <c r="E569" t="s">
        <v>9</v>
      </c>
      <c r="F569" s="31" t="s">
        <v>1490</v>
      </c>
      <c r="G569" t="s">
        <v>51</v>
      </c>
      <c r="H569" s="1">
        <v>230.808079694558</v>
      </c>
    </row>
    <row r="570" spans="8:8" ht="27.75" hidden="1" customHeight="1">
      <c r="A570" s="31" t="s">
        <v>264</v>
      </c>
      <c r="B570" s="31" t="s">
        <v>294</v>
      </c>
      <c r="C570" t="s">
        <v>1156</v>
      </c>
      <c r="D570" s="32">
        <f>D569</f>
        <v>219.817218756722</v>
      </c>
      <c r="E570" t="s">
        <v>12</v>
      </c>
      <c r="F570" s="31" t="s">
        <v>1486</v>
      </c>
      <c r="G570" t="s">
        <v>209</v>
      </c>
      <c r="H570" s="1">
        <v>231.255244072723</v>
      </c>
    </row>
    <row r="571" spans="8:8" ht="27.75" hidden="1" customHeight="1">
      <c r="A571" s="34" t="s">
        <v>362</v>
      </c>
      <c r="B571" s="31" t="s">
        <v>8</v>
      </c>
      <c r="C571" t="s">
        <v>1184</v>
      </c>
      <c r="D571" s="32">
        <v>222.944204241301</v>
      </c>
      <c r="E571" t="s">
        <v>9</v>
      </c>
      <c r="F571" s="31" t="s">
        <v>1493</v>
      </c>
      <c r="G571" t="s">
        <v>152</v>
      </c>
      <c r="H571" s="1">
        <v>234.091414453366</v>
      </c>
    </row>
    <row r="572" spans="8:8" ht="27.75" hidden="1" customHeight="1">
      <c r="A572" s="31" t="s">
        <v>170</v>
      </c>
      <c r="B572" s="31" t="s">
        <v>171</v>
      </c>
      <c r="C572" t="s">
        <v>1107</v>
      </c>
      <c r="D572" s="32">
        <f>D571</f>
        <v>222.944204241301</v>
      </c>
      <c r="E572" t="s">
        <v>12</v>
      </c>
      <c r="F572" s="31" t="s">
        <v>1484</v>
      </c>
      <c r="G572" t="s">
        <v>139</v>
      </c>
      <c r="H572" s="1">
        <v>242.366309949516</v>
      </c>
    </row>
    <row r="573" spans="8:8" ht="27.75" hidden="1" customHeight="1">
      <c r="A573" s="34" t="s">
        <v>502</v>
      </c>
      <c r="B573" s="31" t="s">
        <v>8</v>
      </c>
      <c r="C573" t="s">
        <v>1259</v>
      </c>
      <c r="D573" s="32">
        <v>234.038931718062</v>
      </c>
      <c r="E573" t="s">
        <v>9</v>
      </c>
      <c r="F573" s="31" t="s">
        <v>1490</v>
      </c>
      <c r="G573" t="s">
        <v>51</v>
      </c>
      <c r="H573" s="1">
        <v>245.740878303965</v>
      </c>
    </row>
    <row r="574" spans="8:8" ht="27.75" hidden="1" customHeight="1">
      <c r="A574" s="34" t="s">
        <v>502</v>
      </c>
      <c r="B574" s="31" t="s">
        <v>8</v>
      </c>
      <c r="C574" t="s">
        <v>1259</v>
      </c>
      <c r="D574" s="32">
        <f>D573</f>
        <v>234.038931718062</v>
      </c>
      <c r="E574" t="s">
        <v>76</v>
      </c>
      <c r="F574" s="31" t="s">
        <v>1501</v>
      </c>
      <c r="G574" t="s">
        <v>117</v>
      </c>
      <c r="H574" s="1">
        <v>245.740878303965</v>
      </c>
    </row>
    <row r="575" spans="8:8" ht="27.75" hidden="1" customHeight="1">
      <c r="A575" s="33" t="s">
        <v>264</v>
      </c>
      <c r="B575" s="31" t="s">
        <v>278</v>
      </c>
      <c r="C575" t="s">
        <v>1154</v>
      </c>
      <c r="D575" s="32">
        <f>D574</f>
        <v>234.038931718062</v>
      </c>
      <c r="E575" t="s">
        <v>12</v>
      </c>
      <c r="F575" s="31" t="s">
        <v>1484</v>
      </c>
      <c r="G575" t="s">
        <v>139</v>
      </c>
      <c r="H575" s="1">
        <v>248.580986935028</v>
      </c>
    </row>
    <row r="576" spans="8:8" ht="27.75" hidden="1" customHeight="1">
      <c r="A576" s="31" t="s">
        <v>671</v>
      </c>
      <c r="B576" s="31" t="s">
        <v>387</v>
      </c>
      <c r="C576" t="s">
        <v>1317</v>
      </c>
      <c r="D576" s="32">
        <f>D575</f>
        <v>234.038931718062</v>
      </c>
      <c r="E576" t="s">
        <v>12</v>
      </c>
      <c r="F576" s="31" t="s">
        <v>1484</v>
      </c>
      <c r="G576" t="s">
        <v>139</v>
      </c>
      <c r="H576" s="1">
        <v>249.95412755942</v>
      </c>
    </row>
    <row r="577" spans="8:8" ht="27.75" hidden="1" customHeight="1">
      <c r="A577" s="34" t="s">
        <v>264</v>
      </c>
      <c r="B577" s="31" t="s">
        <v>295</v>
      </c>
      <c r="C577" t="s">
        <v>1157</v>
      </c>
      <c r="D577" s="32">
        <v>243.983447219604</v>
      </c>
      <c r="E577" t="s">
        <v>266</v>
      </c>
      <c r="F577" s="31" t="s">
        <v>1515</v>
      </c>
      <c r="G577" t="s">
        <v>268</v>
      </c>
      <c r="H577" s="1">
        <v>256.182619580584</v>
      </c>
    </row>
    <row r="578" spans="8:8" ht="27.75" hidden="1" customHeight="1">
      <c r="A578" s="31" t="s">
        <v>264</v>
      </c>
      <c r="B578" s="31" t="s">
        <v>295</v>
      </c>
      <c r="C578" t="s">
        <v>1157</v>
      </c>
      <c r="D578" s="32">
        <f t="shared" si="15" ref="D578:D583">D577</f>
        <v>243.983447219604</v>
      </c>
      <c r="E578" t="s">
        <v>269</v>
      </c>
      <c r="F578" s="31" t="s">
        <v>1516</v>
      </c>
      <c r="G578" t="s">
        <v>271</v>
      </c>
      <c r="H578" s="1">
        <v>256.182619580584</v>
      </c>
    </row>
    <row r="579" spans="8:8" ht="27.75" hidden="1" customHeight="1">
      <c r="A579" s="31" t="s">
        <v>264</v>
      </c>
      <c r="B579" s="31" t="s">
        <v>295</v>
      </c>
      <c r="C579" t="s">
        <v>1157</v>
      </c>
      <c r="D579" s="32">
        <f t="shared" si="15"/>
        <v>243.983447219604</v>
      </c>
      <c r="E579" t="s">
        <v>23</v>
      </c>
      <c r="F579" s="31" t="s">
        <v>1502</v>
      </c>
      <c r="G579" t="s">
        <v>25</v>
      </c>
      <c r="H579" s="1">
        <v>256.182619580584</v>
      </c>
    </row>
    <row r="580" spans="8:8" ht="27.75" hidden="1" customHeight="1">
      <c r="A580" s="34" t="s">
        <v>264</v>
      </c>
      <c r="B580" s="31" t="s">
        <v>295</v>
      </c>
      <c r="C580" t="s">
        <v>1157</v>
      </c>
      <c r="D580" s="32">
        <f t="shared" si="15"/>
        <v>243.983447219604</v>
      </c>
      <c r="E580" t="s">
        <v>69</v>
      </c>
      <c r="F580" s="31" t="s">
        <v>70</v>
      </c>
      <c r="G580" t="s">
        <v>71</v>
      </c>
      <c r="H580" s="1">
        <v>256.182619580584</v>
      </c>
    </row>
    <row r="581" spans="8:8" ht="27.75" hidden="1" customHeight="1">
      <c r="A581" s="33" t="s">
        <v>264</v>
      </c>
      <c r="B581" s="31" t="s">
        <v>295</v>
      </c>
      <c r="C581" t="s">
        <v>1157</v>
      </c>
      <c r="D581" s="32">
        <f t="shared" si="15"/>
        <v>243.983447219604</v>
      </c>
      <c r="E581" t="s">
        <v>26</v>
      </c>
      <c r="F581" s="31" t="s">
        <v>1498</v>
      </c>
      <c r="G581" t="s">
        <v>28</v>
      </c>
      <c r="H581" s="1">
        <v>256.182619580584</v>
      </c>
    </row>
    <row r="582" spans="8:8" ht="27.75" hidden="1" customHeight="1">
      <c r="A582" s="34" t="s">
        <v>264</v>
      </c>
      <c r="B582" s="31" t="s">
        <v>295</v>
      </c>
      <c r="C582" t="s">
        <v>1157</v>
      </c>
      <c r="D582" s="32">
        <f t="shared" si="15"/>
        <v>243.983447219604</v>
      </c>
      <c r="E582" t="s">
        <v>63</v>
      </c>
      <c r="F582" s="31" t="s">
        <v>1511</v>
      </c>
      <c r="G582" t="s">
        <v>169</v>
      </c>
      <c r="H582" s="1">
        <v>256.182619580584</v>
      </c>
    </row>
    <row r="583" spans="8:8" ht="27.75" hidden="1" customHeight="1">
      <c r="A583" s="33" t="s">
        <v>264</v>
      </c>
      <c r="B583" s="31" t="s">
        <v>295</v>
      </c>
      <c r="C583" t="s">
        <v>1157</v>
      </c>
      <c r="D583" s="32">
        <f t="shared" si="15"/>
        <v>243.983447219604</v>
      </c>
      <c r="E583" t="s">
        <v>275</v>
      </c>
      <c r="F583" s="31" t="s">
        <v>1507</v>
      </c>
      <c r="G583" t="s">
        <v>276</v>
      </c>
      <c r="H583" s="1">
        <v>256.182619580584</v>
      </c>
    </row>
    <row r="584" spans="8:8" ht="27.75" hidden="1" customHeight="1">
      <c r="A584" s="31" t="s">
        <v>959</v>
      </c>
      <c r="B584" s="31" t="s">
        <v>8</v>
      </c>
      <c r="C584" t="s">
        <v>1425</v>
      </c>
      <c r="D584" s="32">
        <v>244.853473227207</v>
      </c>
      <c r="E584" t="s">
        <v>9</v>
      </c>
      <c r="F584" s="31" t="s">
        <v>1493</v>
      </c>
      <c r="G584" t="s">
        <v>152</v>
      </c>
      <c r="H584" s="1">
        <v>257.096146888567</v>
      </c>
    </row>
    <row r="585" spans="8:8" ht="27.75" hidden="1" customHeight="1">
      <c r="A585" s="33" t="s">
        <v>833</v>
      </c>
      <c r="B585" s="31" t="s">
        <v>834</v>
      </c>
      <c r="C585" t="s">
        <v>1382</v>
      </c>
      <c r="D585" s="32">
        <v>245.826859045505</v>
      </c>
      <c r="E585" t="s">
        <v>835</v>
      </c>
      <c r="F585" s="31" t="s">
        <v>1517</v>
      </c>
      <c r="G585" t="s">
        <v>837</v>
      </c>
      <c r="H585" s="1">
        <v>258.11820199778</v>
      </c>
    </row>
    <row r="586" spans="8:8" ht="27.75" hidden="1" customHeight="1">
      <c r="A586" s="34" t="s">
        <v>833</v>
      </c>
      <c r="B586" s="31" t="s">
        <v>834</v>
      </c>
      <c r="C586" t="s">
        <v>1382</v>
      </c>
      <c r="D586" s="32">
        <f>D585</f>
        <v>245.826859045505</v>
      </c>
      <c r="E586" t="s">
        <v>23</v>
      </c>
      <c r="F586" s="31" t="s">
        <v>1502</v>
      </c>
      <c r="G586" t="s">
        <v>25</v>
      </c>
      <c r="H586" s="1">
        <v>258.11820199778</v>
      </c>
    </row>
    <row r="587" spans="8:8" ht="27.75" hidden="1" customHeight="1">
      <c r="A587" s="31" t="s">
        <v>833</v>
      </c>
      <c r="B587" s="31" t="s">
        <v>834</v>
      </c>
      <c r="C587" t="s">
        <v>1382</v>
      </c>
      <c r="D587" s="32">
        <f>D586</f>
        <v>245.826859045505</v>
      </c>
      <c r="E587" t="s">
        <v>721</v>
      </c>
      <c r="F587" s="31" t="s">
        <v>1518</v>
      </c>
      <c r="G587" t="s">
        <v>723</v>
      </c>
      <c r="H587" s="1">
        <v>258.11820199778</v>
      </c>
    </row>
    <row r="588" spans="8:8" ht="27.75" hidden="1" customHeight="1">
      <c r="A588" s="34" t="s">
        <v>833</v>
      </c>
      <c r="B588" s="31" t="s">
        <v>834</v>
      </c>
      <c r="C588" t="s">
        <v>1382</v>
      </c>
      <c r="D588" s="32">
        <f>D587</f>
        <v>245.826859045505</v>
      </c>
      <c r="E588" t="s">
        <v>838</v>
      </c>
      <c r="F588" s="31" t="s">
        <v>839</v>
      </c>
      <c r="G588" t="s">
        <v>840</v>
      </c>
      <c r="H588" s="1">
        <v>258.11820199778</v>
      </c>
    </row>
    <row r="589" spans="8:8" ht="27.75" hidden="1" customHeight="1">
      <c r="A589" s="31" t="s">
        <v>833</v>
      </c>
      <c r="B589" s="31" t="s">
        <v>834</v>
      </c>
      <c r="C589" t="s">
        <v>1382</v>
      </c>
      <c r="D589" s="32">
        <f>D588</f>
        <v>245.826859045505</v>
      </c>
      <c r="E589" t="s">
        <v>841</v>
      </c>
      <c r="F589" s="31" t="s">
        <v>1519</v>
      </c>
      <c r="G589" t="s">
        <v>843</v>
      </c>
      <c r="H589" s="1">
        <v>258.11820199778</v>
      </c>
    </row>
    <row r="590" spans="8:8" ht="27.75" hidden="1" customHeight="1">
      <c r="A590" s="31" t="s">
        <v>471</v>
      </c>
      <c r="B590" s="31" t="s">
        <v>8</v>
      </c>
      <c r="C590" t="s">
        <v>1243</v>
      </c>
      <c r="D590" s="32">
        <v>246.766937669377</v>
      </c>
      <c r="E590" t="s">
        <v>9</v>
      </c>
      <c r="F590" s="31" t="s">
        <v>1490</v>
      </c>
      <c r="G590" t="s">
        <v>51</v>
      </c>
      <c r="H590" s="1">
        <v>259.105284552846</v>
      </c>
    </row>
    <row r="591" spans="8:8" ht="27.75" hidden="1" customHeight="1">
      <c r="A591" s="34" t="s">
        <v>506</v>
      </c>
      <c r="B591" s="31" t="s">
        <v>387</v>
      </c>
      <c r="C591" t="s">
        <v>1263</v>
      </c>
      <c r="D591" s="32">
        <v>251.501888718734</v>
      </c>
      <c r="E591" t="s">
        <v>23</v>
      </c>
      <c r="F591" s="31" t="s">
        <v>1502</v>
      </c>
      <c r="G591" t="s">
        <v>25</v>
      </c>
      <c r="H591" s="1">
        <v>264.076983154671</v>
      </c>
    </row>
    <row r="592" spans="8:8" ht="27.75" hidden="1" customHeight="1">
      <c r="A592" s="34" t="s">
        <v>506</v>
      </c>
      <c r="B592" s="31" t="s">
        <v>387</v>
      </c>
      <c r="C592" t="s">
        <v>1263</v>
      </c>
      <c r="D592" s="32">
        <f>D591</f>
        <v>251.501888718734</v>
      </c>
      <c r="E592" t="s">
        <v>69</v>
      </c>
      <c r="F592" s="31" t="s">
        <v>70</v>
      </c>
      <c r="G592" t="s">
        <v>71</v>
      </c>
      <c r="H592" s="1">
        <v>264.076983154671</v>
      </c>
    </row>
    <row r="593" spans="8:8" ht="27.75" hidden="1" customHeight="1">
      <c r="A593" s="33" t="s">
        <v>506</v>
      </c>
      <c r="B593" s="31" t="s">
        <v>387</v>
      </c>
      <c r="C593" t="s">
        <v>1263</v>
      </c>
      <c r="D593" s="32">
        <f>D592</f>
        <v>251.501888718734</v>
      </c>
      <c r="E593" t="s">
        <v>507</v>
      </c>
      <c r="F593" s="31" t="s">
        <v>480</v>
      </c>
      <c r="G593" t="s">
        <v>508</v>
      </c>
      <c r="H593" s="1">
        <v>264.076983154671</v>
      </c>
    </row>
    <row r="594" spans="8:8" ht="27.75" hidden="1" customHeight="1">
      <c r="A594" s="34" t="s">
        <v>506</v>
      </c>
      <c r="B594" s="31" t="s">
        <v>387</v>
      </c>
      <c r="C594" t="s">
        <v>1263</v>
      </c>
      <c r="D594" s="32">
        <f>D593</f>
        <v>251.501888718734</v>
      </c>
      <c r="E594" t="s">
        <v>72</v>
      </c>
      <c r="F594" s="31" t="s">
        <v>1520</v>
      </c>
      <c r="G594" t="s">
        <v>74</v>
      </c>
      <c r="H594" s="1">
        <v>264.076983154671</v>
      </c>
    </row>
    <row r="595" spans="8:8" ht="27.75" hidden="1" customHeight="1">
      <c r="A595" s="31" t="s">
        <v>962</v>
      </c>
      <c r="B595" s="31" t="s">
        <v>8</v>
      </c>
      <c r="C595" t="s">
        <v>1427</v>
      </c>
      <c r="D595" s="32">
        <v>252.746915638546</v>
      </c>
      <c r="E595" t="s">
        <v>9</v>
      </c>
      <c r="F595" s="31" t="s">
        <v>10</v>
      </c>
      <c r="G595" t="s">
        <v>48</v>
      </c>
      <c r="H595" s="1">
        <v>265.384261420473</v>
      </c>
    </row>
    <row r="596" spans="8:8" ht="27.75" hidden="1" customHeight="1">
      <c r="A596" s="33" t="s">
        <v>870</v>
      </c>
      <c r="B596" s="31" t="s">
        <v>202</v>
      </c>
      <c r="C596" t="s">
        <v>1393</v>
      </c>
      <c r="D596" s="32">
        <f>D595</f>
        <v>252.746915638546</v>
      </c>
      <c r="E596" t="s">
        <v>12</v>
      </c>
      <c r="F596" s="31" t="s">
        <v>1494</v>
      </c>
      <c r="G596" t="s">
        <v>599</v>
      </c>
      <c r="H596" s="1">
        <v>266.059291338583</v>
      </c>
    </row>
    <row r="597" spans="8:8" ht="27.75" hidden="1" customHeight="1">
      <c r="A597" s="34" t="s">
        <v>240</v>
      </c>
      <c r="B597" s="31" t="s">
        <v>8</v>
      </c>
      <c r="C597" t="s">
        <v>1139</v>
      </c>
      <c r="D597" s="32">
        <f>D596</f>
        <v>252.746915638546</v>
      </c>
      <c r="E597" t="s">
        <v>12</v>
      </c>
      <c r="F597" s="31" t="s">
        <v>1487</v>
      </c>
      <c r="G597" t="s">
        <v>30</v>
      </c>
      <c r="H597" s="1">
        <v>266.721886906008</v>
      </c>
    </row>
    <row r="598" spans="8:8" ht="27.75" hidden="1" customHeight="1">
      <c r="A598" s="33" t="s">
        <v>345</v>
      </c>
      <c r="B598" s="31" t="s">
        <v>8</v>
      </c>
      <c r="C598" t="s">
        <v>1175</v>
      </c>
      <c r="D598" s="32">
        <v>254.360536579601</v>
      </c>
      <c r="E598" t="s">
        <v>9</v>
      </c>
      <c r="F598" s="31" t="s">
        <v>1490</v>
      </c>
      <c r="G598" t="s">
        <v>51</v>
      </c>
      <c r="H598" s="1">
        <v>267.078563408581</v>
      </c>
    </row>
    <row r="599" spans="8:8" ht="27.75" hidden="1" customHeight="1">
      <c r="A599" s="34" t="s">
        <v>379</v>
      </c>
      <c r="B599" s="31" t="s">
        <v>66</v>
      </c>
      <c r="C599" t="s">
        <v>1198</v>
      </c>
      <c r="D599" s="32">
        <f>D598</f>
        <v>254.360536579601</v>
      </c>
      <c r="E599" t="s">
        <v>12</v>
      </c>
      <c r="F599" s="31" t="s">
        <v>1486</v>
      </c>
      <c r="G599" t="s">
        <v>209</v>
      </c>
      <c r="H599" s="1">
        <v>268.626418306081</v>
      </c>
    </row>
    <row r="600" spans="8:8" ht="27.75" hidden="1" customHeight="1">
      <c r="A600" s="31" t="s">
        <v>198</v>
      </c>
      <c r="B600" s="31" t="s">
        <v>8</v>
      </c>
      <c r="C600" t="s">
        <v>1118</v>
      </c>
      <c r="D600" s="32">
        <v>256.790772879164</v>
      </c>
      <c r="E600" t="s">
        <v>9</v>
      </c>
      <c r="F600" s="31" t="s">
        <v>1490</v>
      </c>
      <c r="G600" t="s">
        <v>51</v>
      </c>
      <c r="H600" s="1">
        <v>269.630311523122</v>
      </c>
    </row>
    <row r="601" spans="8:8" ht="27.75" hidden="1" customHeight="1">
      <c r="A601" s="33" t="s">
        <v>198</v>
      </c>
      <c r="B601" s="31" t="s">
        <v>8</v>
      </c>
      <c r="C601" t="s">
        <v>1118</v>
      </c>
      <c r="D601" s="32">
        <f>D600</f>
        <v>256.790772879164</v>
      </c>
      <c r="E601" t="s">
        <v>76</v>
      </c>
      <c r="F601" s="31" t="s">
        <v>1501</v>
      </c>
      <c r="G601" t="s">
        <v>117</v>
      </c>
      <c r="H601" s="1">
        <v>269.630311523122</v>
      </c>
    </row>
    <row r="602" spans="8:8" ht="27.75" hidden="1" customHeight="1">
      <c r="A602" s="34" t="s">
        <v>260</v>
      </c>
      <c r="B602" s="31" t="s">
        <v>8</v>
      </c>
      <c r="C602" t="s">
        <v>1148</v>
      </c>
      <c r="D602" s="32">
        <v>257.378378378378</v>
      </c>
      <c r="E602" t="s">
        <v>9</v>
      </c>
      <c r="F602" s="31" t="s">
        <v>10</v>
      </c>
      <c r="G602" t="s">
        <v>11</v>
      </c>
      <c r="H602" s="1">
        <v>270.247297297297</v>
      </c>
    </row>
    <row r="603" spans="8:8" ht="27.75" hidden="1" customHeight="1">
      <c r="A603" s="33" t="s">
        <v>580</v>
      </c>
      <c r="B603" s="31" t="s">
        <v>265</v>
      </c>
      <c r="C603" t="s">
        <v>1289</v>
      </c>
      <c r="D603" s="32">
        <f>D602</f>
        <v>257.378378378378</v>
      </c>
      <c r="E603" t="s">
        <v>12</v>
      </c>
      <c r="F603" s="31" t="s">
        <v>1494</v>
      </c>
      <c r="G603" t="s">
        <v>599</v>
      </c>
      <c r="H603" s="1">
        <v>272.174440233742</v>
      </c>
    </row>
    <row r="604" spans="8:8" ht="27.75" hidden="1" customHeight="1">
      <c r="A604" s="31" t="s">
        <v>119</v>
      </c>
      <c r="B604" s="31" t="s">
        <v>8</v>
      </c>
      <c r="C604" t="s">
        <v>1093</v>
      </c>
      <c r="D604" s="32">
        <v>260.270726069139</v>
      </c>
      <c r="E604" t="s">
        <v>9</v>
      </c>
      <c r="F604" s="31" t="s">
        <v>1490</v>
      </c>
      <c r="G604" t="s">
        <v>51</v>
      </c>
      <c r="H604" s="1">
        <v>273.284262372596</v>
      </c>
    </row>
    <row r="605" spans="8:8" ht="27.75" hidden="1" customHeight="1">
      <c r="A605" s="34" t="s">
        <v>119</v>
      </c>
      <c r="B605" s="31" t="s">
        <v>8</v>
      </c>
      <c r="C605" t="s">
        <v>1093</v>
      </c>
      <c r="D605" s="32">
        <f>D604</f>
        <v>260.270726069139</v>
      </c>
      <c r="E605" t="s">
        <v>76</v>
      </c>
      <c r="F605" s="31" t="s">
        <v>1501</v>
      </c>
      <c r="G605" t="s">
        <v>117</v>
      </c>
      <c r="H605" s="1">
        <v>273.284262372596</v>
      </c>
    </row>
    <row r="606" spans="8:8" ht="27.75" hidden="1" customHeight="1">
      <c r="A606" s="34" t="s">
        <v>434</v>
      </c>
      <c r="B606" s="31" t="s">
        <v>8</v>
      </c>
      <c r="C606" t="s">
        <v>1225</v>
      </c>
      <c r="D606" s="32">
        <f>D605</f>
        <v>260.270726069139</v>
      </c>
      <c r="E606" t="s">
        <v>12</v>
      </c>
      <c r="F606" s="31" t="s">
        <v>1487</v>
      </c>
      <c r="G606" t="s">
        <v>30</v>
      </c>
      <c r="H606" s="1">
        <v>274.341344395866</v>
      </c>
    </row>
    <row r="607" spans="8:8" ht="27.75" hidden="1" customHeight="1">
      <c r="A607" s="34" t="s">
        <v>731</v>
      </c>
      <c r="B607" s="31" t="s">
        <v>141</v>
      </c>
      <c r="C607" t="s">
        <v>1333</v>
      </c>
      <c r="D607" s="32">
        <f>D606</f>
        <v>260.270726069139</v>
      </c>
      <c r="E607" t="s">
        <v>12</v>
      </c>
      <c r="F607" s="31" t="s">
        <v>1483</v>
      </c>
      <c r="G607" t="s">
        <v>14</v>
      </c>
      <c r="H607" s="1">
        <v>275.867539107917</v>
      </c>
    </row>
    <row r="608" spans="8:8" ht="27.75" hidden="1" customHeight="1">
      <c r="A608" s="31" t="s">
        <v>941</v>
      </c>
      <c r="B608" s="31" t="s">
        <v>302</v>
      </c>
      <c r="C608" t="s">
        <v>1421</v>
      </c>
      <c r="D608" s="32">
        <f>D607</f>
        <v>260.270726069139</v>
      </c>
      <c r="E608" t="s">
        <v>12</v>
      </c>
      <c r="F608" s="31" t="s">
        <v>1487</v>
      </c>
      <c r="G608" t="s">
        <v>30</v>
      </c>
      <c r="H608" s="1">
        <v>277.879967700258</v>
      </c>
    </row>
    <row r="609" spans="8:8" ht="27.75" hidden="1" customHeight="1">
      <c r="A609" s="34" t="s">
        <v>140</v>
      </c>
      <c r="B609" s="31" t="s">
        <v>8</v>
      </c>
      <c r="C609" t="s">
        <v>1099</v>
      </c>
      <c r="D609" s="32">
        <v>264.929715302491</v>
      </c>
      <c r="E609" t="s">
        <v>9</v>
      </c>
      <c r="F609" s="31" t="s">
        <v>1490</v>
      </c>
      <c r="G609" t="s">
        <v>48</v>
      </c>
      <c r="H609" s="1">
        <v>278.176201067616</v>
      </c>
    </row>
    <row r="610" spans="8:8" ht="27.75" hidden="1" customHeight="1">
      <c r="A610" s="34" t="s">
        <v>909</v>
      </c>
      <c r="B610" s="31" t="s">
        <v>719</v>
      </c>
      <c r="C610" t="s">
        <v>1396</v>
      </c>
      <c r="D610" s="32">
        <f>D609</f>
        <v>264.929715302491</v>
      </c>
      <c r="E610" t="s">
        <v>12</v>
      </c>
      <c r="F610" s="31" t="s">
        <v>1486</v>
      </c>
      <c r="G610" t="s">
        <v>209</v>
      </c>
      <c r="H610" s="1">
        <v>278.356485468428</v>
      </c>
    </row>
    <row r="611" spans="8:8" ht="27.75" hidden="1" customHeight="1">
      <c r="A611" s="31" t="s">
        <v>216</v>
      </c>
      <c r="B611" s="31" t="s">
        <v>217</v>
      </c>
      <c r="C611" t="s">
        <v>1128</v>
      </c>
      <c r="D611" s="32">
        <f>D610</f>
        <v>264.929715302491</v>
      </c>
      <c r="E611" t="s">
        <v>12</v>
      </c>
      <c r="F611" s="31" t="s">
        <v>1483</v>
      </c>
      <c r="G611" t="s">
        <v>14</v>
      </c>
      <c r="H611" s="1">
        <v>282.207989299087</v>
      </c>
    </row>
    <row r="612" spans="8:8" ht="27.75" hidden="1" customHeight="1">
      <c r="A612" s="34" t="s">
        <v>775</v>
      </c>
      <c r="B612" s="31" t="s">
        <v>8</v>
      </c>
      <c r="C612" t="s">
        <v>1359</v>
      </c>
      <c r="D612" s="32">
        <v>270.431204943357</v>
      </c>
      <c r="E612" t="s">
        <v>9</v>
      </c>
      <c r="F612" s="31" t="s">
        <v>1490</v>
      </c>
      <c r="G612" t="s">
        <v>51</v>
      </c>
      <c r="H612" s="1">
        <v>283.952765190525</v>
      </c>
    </row>
    <row r="613" spans="8:8" ht="27.75" hidden="1" customHeight="1">
      <c r="A613" s="34" t="s">
        <v>775</v>
      </c>
      <c r="B613" s="31" t="s">
        <v>8</v>
      </c>
      <c r="C613" t="s">
        <v>1359</v>
      </c>
      <c r="D613" s="32">
        <f>D612</f>
        <v>270.431204943357</v>
      </c>
      <c r="E613" t="s">
        <v>76</v>
      </c>
      <c r="F613" s="31" t="s">
        <v>1492</v>
      </c>
      <c r="G613" t="s">
        <v>78</v>
      </c>
      <c r="H613" s="1">
        <v>283.952765190525</v>
      </c>
    </row>
    <row r="614" spans="8:8" ht="27.75" hidden="1" customHeight="1">
      <c r="A614" s="31" t="s">
        <v>15</v>
      </c>
      <c r="B614" s="31" t="s">
        <v>31</v>
      </c>
      <c r="C614" t="s">
        <v>1054</v>
      </c>
      <c r="D614" s="32">
        <v>31654.0042432561</v>
      </c>
      <c r="E614" t="s">
        <v>20</v>
      </c>
      <c r="F614" s="31" t="s">
        <v>21</v>
      </c>
      <c r="G614" t="s">
        <v>34</v>
      </c>
      <c r="H614" s="1">
        <v>284.895038189305</v>
      </c>
    </row>
    <row r="615" spans="8:8" ht="27.75" hidden="1" customHeight="1">
      <c r="A615" s="31" t="s">
        <v>197</v>
      </c>
      <c r="B615" s="31" t="s">
        <v>8</v>
      </c>
      <c r="C615" t="s">
        <v>1117</v>
      </c>
      <c r="D615" s="32">
        <v>272.249420808762</v>
      </c>
      <c r="E615" t="s">
        <v>9</v>
      </c>
      <c r="F615" s="31" t="s">
        <v>1490</v>
      </c>
      <c r="G615" t="s">
        <v>51</v>
      </c>
      <c r="H615" s="1">
        <v>285.8618918492</v>
      </c>
    </row>
    <row r="616" spans="8:8" ht="27.75" hidden="1" customHeight="1">
      <c r="A616" s="31" t="s">
        <v>792</v>
      </c>
      <c r="B616" s="31" t="s">
        <v>798</v>
      </c>
      <c r="C616" t="s">
        <v>1370</v>
      </c>
      <c r="D616" s="32">
        <f>D615</f>
        <v>272.249420808762</v>
      </c>
      <c r="E616" t="s">
        <v>12</v>
      </c>
      <c r="F616" s="31" t="s">
        <v>1487</v>
      </c>
      <c r="G616" t="s">
        <v>30</v>
      </c>
      <c r="H616" s="1">
        <v>285.933132315522</v>
      </c>
    </row>
    <row r="617" spans="8:8" ht="27.75" hidden="1" customHeight="1">
      <c r="A617" s="33" t="s">
        <v>150</v>
      </c>
      <c r="B617" s="31" t="s">
        <v>8</v>
      </c>
      <c r="C617" t="s">
        <v>1101</v>
      </c>
      <c r="D617" s="32">
        <v>276.120275447862</v>
      </c>
      <c r="E617" t="s">
        <v>9</v>
      </c>
      <c r="F617" s="31" t="s">
        <v>1493</v>
      </c>
      <c r="G617" t="s">
        <v>152</v>
      </c>
      <c r="H617" s="1">
        <v>289.926289220255</v>
      </c>
    </row>
    <row r="618" spans="8:8" ht="27.75" hidden="1" customHeight="1">
      <c r="A618" s="31" t="s">
        <v>981</v>
      </c>
      <c r="B618" s="31" t="s">
        <v>181</v>
      </c>
      <c r="C618" t="s">
        <v>1441</v>
      </c>
      <c r="D618" s="32">
        <f>D617</f>
        <v>276.120275447862</v>
      </c>
      <c r="E618" t="s">
        <v>996</v>
      </c>
      <c r="F618" s="31" t="s">
        <v>70</v>
      </c>
      <c r="G618" t="s">
        <v>997</v>
      </c>
      <c r="H618" s="1">
        <v>292.831981861575</v>
      </c>
    </row>
    <row r="619" spans="8:8" ht="27.75" hidden="1" customHeight="1">
      <c r="A619" s="31" t="s">
        <v>516</v>
      </c>
      <c r="B619" s="31" t="s">
        <v>66</v>
      </c>
      <c r="C619" t="s">
        <v>1268</v>
      </c>
      <c r="D619" s="32">
        <f>D618</f>
        <v>276.120275447862</v>
      </c>
      <c r="E619" t="s">
        <v>12</v>
      </c>
      <c r="F619" s="31" t="s">
        <v>1484</v>
      </c>
      <c r="G619" t="s">
        <v>139</v>
      </c>
      <c r="H619" s="1">
        <v>300.841308062432</v>
      </c>
    </row>
    <row r="620" spans="8:8" ht="27.75" hidden="1" customHeight="1">
      <c r="A620" s="31" t="s">
        <v>199</v>
      </c>
      <c r="B620" s="31" t="s">
        <v>66</v>
      </c>
      <c r="C620" t="s">
        <v>1119</v>
      </c>
      <c r="D620" s="32">
        <v>287.692220387949</v>
      </c>
      <c r="E620" t="s">
        <v>200</v>
      </c>
      <c r="F620" s="31" t="s">
        <v>66</v>
      </c>
      <c r="G620" t="s">
        <v>201</v>
      </c>
      <c r="H620" s="1">
        <v>302.076831407346</v>
      </c>
    </row>
    <row r="621" spans="8:8" ht="27.75" hidden="1" customHeight="1">
      <c r="A621" s="31" t="s">
        <v>199</v>
      </c>
      <c r="B621" s="31" t="s">
        <v>66</v>
      </c>
      <c r="C621" t="s">
        <v>1119</v>
      </c>
      <c r="D621" s="32">
        <f>D620</f>
        <v>287.692220387949</v>
      </c>
      <c r="E621" t="s">
        <v>23</v>
      </c>
      <c r="F621" s="31" t="s">
        <v>1502</v>
      </c>
      <c r="G621" t="s">
        <v>25</v>
      </c>
      <c r="H621" s="1">
        <v>302.076831407346</v>
      </c>
    </row>
    <row r="622" spans="8:8" ht="27.75" hidden="1" customHeight="1">
      <c r="A622" s="33" t="s">
        <v>199</v>
      </c>
      <c r="B622" s="31" t="s">
        <v>66</v>
      </c>
      <c r="C622" t="s">
        <v>1119</v>
      </c>
      <c r="D622" s="32">
        <f>D621</f>
        <v>287.692220387949</v>
      </c>
      <c r="E622" t="s">
        <v>69</v>
      </c>
      <c r="F622" s="31" t="s">
        <v>70</v>
      </c>
      <c r="G622" t="s">
        <v>71</v>
      </c>
      <c r="H622" s="1">
        <v>302.076831407346</v>
      </c>
    </row>
    <row r="623" spans="8:8" ht="27.75" hidden="1" customHeight="1">
      <c r="A623" s="34" t="s">
        <v>199</v>
      </c>
      <c r="B623" s="31" t="s">
        <v>66</v>
      </c>
      <c r="C623" t="s">
        <v>1119</v>
      </c>
      <c r="D623" s="32">
        <f>D622</f>
        <v>287.692220387949</v>
      </c>
      <c r="E623" t="s">
        <v>26</v>
      </c>
      <c r="F623" s="31" t="s">
        <v>1498</v>
      </c>
      <c r="G623" t="s">
        <v>28</v>
      </c>
      <c r="H623" s="1">
        <v>302.076831407346</v>
      </c>
    </row>
    <row r="624" spans="8:8" ht="27.75" hidden="1" customHeight="1">
      <c r="A624" s="33" t="s">
        <v>199</v>
      </c>
      <c r="B624" s="31" t="s">
        <v>66</v>
      </c>
      <c r="C624" t="s">
        <v>1119</v>
      </c>
      <c r="D624" s="32">
        <f>D623</f>
        <v>287.692220387949</v>
      </c>
      <c r="E624" t="s">
        <v>72</v>
      </c>
      <c r="F624" s="31" t="s">
        <v>1521</v>
      </c>
      <c r="G624" t="s">
        <v>109</v>
      </c>
      <c r="H624" s="1">
        <v>302.076831407346</v>
      </c>
    </row>
    <row r="625" spans="8:8" ht="27.75" hidden="1" customHeight="1">
      <c r="A625" s="31" t="s">
        <v>981</v>
      </c>
      <c r="B625" s="31" t="s">
        <v>181</v>
      </c>
      <c r="C625" t="s">
        <v>1441</v>
      </c>
      <c r="D625" s="32">
        <f>D624</f>
        <v>287.692220387949</v>
      </c>
      <c r="E625" t="s">
        <v>12</v>
      </c>
      <c r="F625" s="31" t="s">
        <v>1484</v>
      </c>
      <c r="G625" t="s">
        <v>139</v>
      </c>
      <c r="H625" s="1">
        <v>305.033314439141</v>
      </c>
    </row>
    <row r="626" spans="8:8" ht="27.75" hidden="1" customHeight="1">
      <c r="A626" s="31" t="s">
        <v>560</v>
      </c>
      <c r="B626" s="31" t="s">
        <v>8</v>
      </c>
      <c r="C626" t="s">
        <v>1284</v>
      </c>
      <c r="D626" s="32">
        <v>294.915313463515</v>
      </c>
      <c r="E626" t="s">
        <v>9</v>
      </c>
      <c r="F626" s="31" t="s">
        <v>1490</v>
      </c>
      <c r="G626" t="s">
        <v>51</v>
      </c>
      <c r="H626" s="1">
        <v>309.661079136691</v>
      </c>
    </row>
    <row r="627" spans="8:8" ht="27.75" hidden="1" customHeight="1">
      <c r="A627" s="33" t="s">
        <v>560</v>
      </c>
      <c r="B627" s="31" t="s">
        <v>8</v>
      </c>
      <c r="C627" t="s">
        <v>1284</v>
      </c>
      <c r="D627" s="32">
        <f>D626</f>
        <v>294.915313463515</v>
      </c>
      <c r="E627" t="s">
        <v>76</v>
      </c>
      <c r="F627" s="31" t="s">
        <v>1492</v>
      </c>
      <c r="G627" t="s">
        <v>78</v>
      </c>
      <c r="H627" s="1">
        <v>309.661079136691</v>
      </c>
    </row>
    <row r="628" spans="8:8" ht="27.75" hidden="1" customHeight="1">
      <c r="A628" s="34" t="s">
        <v>80</v>
      </c>
      <c r="B628" s="31" t="s">
        <v>81</v>
      </c>
      <c r="C628" t="s">
        <v>1070</v>
      </c>
      <c r="D628" s="32">
        <v>7805.96747252747</v>
      </c>
      <c r="E628" t="s">
        <v>82</v>
      </c>
      <c r="F628" s="31" t="s">
        <v>1485</v>
      </c>
      <c r="G628" t="s">
        <v>84</v>
      </c>
      <c r="H628" s="1">
        <v>312.238698901099</v>
      </c>
    </row>
    <row r="629" spans="8:8" ht="27.75" hidden="1" customHeight="1">
      <c r="A629" s="33" t="s">
        <v>436</v>
      </c>
      <c r="B629" s="31" t="s">
        <v>437</v>
      </c>
      <c r="C629" t="s">
        <v>1228</v>
      </c>
      <c r="D629" s="32">
        <v>148.772898565896</v>
      </c>
      <c r="E629" t="s">
        <v>23</v>
      </c>
      <c r="F629" s="31" t="s">
        <v>1502</v>
      </c>
      <c r="G629" t="s">
        <v>25</v>
      </c>
      <c r="H629" s="1">
        <v>312.423086988381</v>
      </c>
    </row>
    <row r="630" spans="8:8" ht="27.75" hidden="1" customHeight="1">
      <c r="A630" s="34" t="s">
        <v>7</v>
      </c>
      <c r="B630" s="31" t="s">
        <v>8</v>
      </c>
      <c r="C630" t="s">
        <v>1052</v>
      </c>
      <c r="D630" s="32">
        <v>300.0</v>
      </c>
      <c r="E630" t="s">
        <v>9</v>
      </c>
      <c r="F630" s="31" t="s">
        <v>10</v>
      </c>
      <c r="G630" t="s">
        <v>11</v>
      </c>
      <c r="H630" s="1">
        <v>315.0</v>
      </c>
    </row>
    <row r="631" spans="8:8" ht="27.75" hidden="1" customHeight="1">
      <c r="A631" s="33" t="s">
        <v>941</v>
      </c>
      <c r="B631" s="31" t="s">
        <v>295</v>
      </c>
      <c r="C631" t="s">
        <v>1419</v>
      </c>
      <c r="D631" s="32">
        <f>D630</f>
        <v>300.0</v>
      </c>
      <c r="E631" t="s">
        <v>12</v>
      </c>
      <c r="F631" s="31" t="s">
        <v>1494</v>
      </c>
      <c r="G631" t="s">
        <v>599</v>
      </c>
      <c r="H631" s="1">
        <v>316.726500775595</v>
      </c>
    </row>
    <row r="632" spans="8:8" ht="27.75" hidden="1" customHeight="1">
      <c r="A632" s="31" t="s">
        <v>452</v>
      </c>
      <c r="B632" s="31" t="s">
        <v>8</v>
      </c>
      <c r="C632" t="s">
        <v>1231</v>
      </c>
      <c r="D632" s="32">
        <v>302.634411397671</v>
      </c>
      <c r="E632" t="s">
        <v>9</v>
      </c>
      <c r="F632" s="31" t="s">
        <v>1490</v>
      </c>
      <c r="G632" t="s">
        <v>51</v>
      </c>
      <c r="H632" s="1">
        <v>317.766131967554</v>
      </c>
    </row>
    <row r="633" spans="8:8" ht="27.75" hidden="1" customHeight="1">
      <c r="A633" s="33" t="s">
        <v>970</v>
      </c>
      <c r="B633" s="31" t="s">
        <v>8</v>
      </c>
      <c r="C633" t="s">
        <v>1430</v>
      </c>
      <c r="D633" s="32">
        <v>305.195708645054</v>
      </c>
      <c r="E633" t="s">
        <v>9</v>
      </c>
      <c r="F633" s="31" t="s">
        <v>1490</v>
      </c>
      <c r="G633" t="s">
        <v>51</v>
      </c>
      <c r="H633" s="1">
        <v>320.455494077307</v>
      </c>
    </row>
    <row r="634" spans="8:8" ht="27.75" hidden="1" customHeight="1">
      <c r="A634" s="31" t="s">
        <v>195</v>
      </c>
      <c r="B634" s="31" t="s">
        <v>8</v>
      </c>
      <c r="C634" t="s">
        <v>1115</v>
      </c>
      <c r="D634" s="32">
        <v>305.517742841101</v>
      </c>
      <c r="E634" t="s">
        <v>9</v>
      </c>
      <c r="F634" s="31" t="s">
        <v>1490</v>
      </c>
      <c r="G634" t="s">
        <v>51</v>
      </c>
      <c r="H634" s="1">
        <v>320.793629983156</v>
      </c>
    </row>
    <row r="635" spans="8:8" ht="27.75" hidden="1" customHeight="1">
      <c r="A635" s="33" t="s">
        <v>414</v>
      </c>
      <c r="B635" s="31" t="s">
        <v>102</v>
      </c>
      <c r="C635" t="s">
        <v>1220</v>
      </c>
      <c r="D635" s="32">
        <f>D634</f>
        <v>305.517742841101</v>
      </c>
      <c r="E635" t="s">
        <v>12</v>
      </c>
      <c r="F635" s="31" t="s">
        <v>1483</v>
      </c>
      <c r="G635" t="s">
        <v>14</v>
      </c>
      <c r="H635" s="1">
        <v>326.849614322626</v>
      </c>
    </row>
    <row r="636" spans="8:8" ht="27.75" hidden="1" customHeight="1">
      <c r="A636" s="34" t="s">
        <v>651</v>
      </c>
      <c r="B636" s="31" t="s">
        <v>8</v>
      </c>
      <c r="C636" t="s">
        <v>1311</v>
      </c>
      <c r="D636" s="32">
        <v>312.812929419113</v>
      </c>
      <c r="E636" t="s">
        <v>9</v>
      </c>
      <c r="F636" s="31" t="s">
        <v>1490</v>
      </c>
      <c r="G636" t="s">
        <v>51</v>
      </c>
      <c r="H636" s="1">
        <v>328.453575890069</v>
      </c>
    </row>
    <row r="637" spans="8:8" ht="27.75" hidden="1" customHeight="1">
      <c r="A637" s="33" t="s">
        <v>652</v>
      </c>
      <c r="B637" s="31" t="s">
        <v>8</v>
      </c>
      <c r="C637" t="s">
        <v>1311</v>
      </c>
      <c r="D637" s="32">
        <v>312.812929419113</v>
      </c>
      <c r="E637" t="s">
        <v>9</v>
      </c>
      <c r="F637" s="31" t="s">
        <v>10</v>
      </c>
      <c r="G637" t="s">
        <v>48</v>
      </c>
      <c r="H637" s="1">
        <v>328.453575890069</v>
      </c>
    </row>
    <row r="638" spans="8:8" ht="27.75" hidden="1" customHeight="1">
      <c r="A638" s="31" t="s">
        <v>1019</v>
      </c>
      <c r="B638" s="31" t="s">
        <v>1020</v>
      </c>
      <c r="C638" t="s">
        <v>1446</v>
      </c>
      <c r="D638" s="32">
        <f>D637</f>
        <v>312.812929419113</v>
      </c>
      <c r="E638" t="s">
        <v>12</v>
      </c>
      <c r="F638" s="31" t="s">
        <v>1486</v>
      </c>
      <c r="G638" t="s">
        <v>209</v>
      </c>
      <c r="H638" s="1">
        <v>331.229302884615</v>
      </c>
    </row>
    <row r="639" spans="8:8" ht="27.75" hidden="1" customHeight="1">
      <c r="A639" s="33" t="s">
        <v>422</v>
      </c>
      <c r="B639" s="31" t="s">
        <v>8</v>
      </c>
      <c r="C639" t="s">
        <v>1222</v>
      </c>
      <c r="D639" s="32">
        <v>316.145411326995</v>
      </c>
      <c r="E639" t="s">
        <v>9</v>
      </c>
      <c r="F639" s="31" t="s">
        <v>10</v>
      </c>
      <c r="G639" t="s">
        <v>48</v>
      </c>
      <c r="H639" s="1">
        <v>331.952681893344</v>
      </c>
    </row>
    <row r="640" spans="8:8" ht="27.75" hidden="1" customHeight="1">
      <c r="A640" s="31" t="s">
        <v>522</v>
      </c>
      <c r="B640" s="31" t="s">
        <v>8</v>
      </c>
      <c r="C640" t="s">
        <v>1271</v>
      </c>
      <c r="D640" s="32">
        <v>323.474084419615</v>
      </c>
      <c r="E640" t="s">
        <v>9</v>
      </c>
      <c r="F640" s="31" t="s">
        <v>10</v>
      </c>
      <c r="G640" t="s">
        <v>48</v>
      </c>
      <c r="H640" s="1">
        <v>339.647788640596</v>
      </c>
    </row>
    <row r="641" spans="8:8" ht="27.75" hidden="1" customHeight="1">
      <c r="A641" s="33" t="s">
        <v>523</v>
      </c>
      <c r="B641" s="31" t="s">
        <v>8</v>
      </c>
      <c r="C641" t="s">
        <v>1271</v>
      </c>
      <c r="D641" s="32">
        <v>323.474084419615</v>
      </c>
      <c r="E641" t="s">
        <v>9</v>
      </c>
      <c r="F641" s="31" t="s">
        <v>1490</v>
      </c>
      <c r="G641" t="s">
        <v>51</v>
      </c>
      <c r="H641" s="1">
        <v>339.647788640596</v>
      </c>
    </row>
    <row r="642" spans="8:8" ht="27.75" hidden="1" customHeight="1">
      <c r="A642" s="31" t="s">
        <v>46</v>
      </c>
      <c r="B642" s="31" t="s">
        <v>8</v>
      </c>
      <c r="C642" t="s">
        <v>1056</v>
      </c>
      <c r="D642" s="32">
        <v>324.389392518495</v>
      </c>
      <c r="E642" t="s">
        <v>9</v>
      </c>
      <c r="F642" s="31" t="s">
        <v>10</v>
      </c>
      <c r="G642" t="s">
        <v>48</v>
      </c>
      <c r="H642" s="1">
        <v>340.60886214442</v>
      </c>
    </row>
    <row r="643" spans="8:8" ht="27.75" hidden="1" customHeight="1">
      <c r="A643" s="33" t="s">
        <v>938</v>
      </c>
      <c r="B643" s="31" t="s">
        <v>8</v>
      </c>
      <c r="C643" t="s">
        <v>1412</v>
      </c>
      <c r="D643" s="32">
        <v>325.581302116741</v>
      </c>
      <c r="E643" t="s">
        <v>9</v>
      </c>
      <c r="F643" s="31" t="s">
        <v>1490</v>
      </c>
      <c r="G643" t="s">
        <v>51</v>
      </c>
      <c r="H643" s="1">
        <v>341.860367222579</v>
      </c>
    </row>
    <row r="644" spans="8:8" ht="27.75" hidden="1" customHeight="1">
      <c r="A644" s="34" t="s">
        <v>509</v>
      </c>
      <c r="B644" s="31" t="s">
        <v>429</v>
      </c>
      <c r="C644" t="s">
        <v>1267</v>
      </c>
      <c r="D644" s="32">
        <f>D643</f>
        <v>325.581302116741</v>
      </c>
      <c r="E644" t="s">
        <v>12</v>
      </c>
      <c r="F644" s="31" t="s">
        <v>1483</v>
      </c>
      <c r="G644" t="s">
        <v>14</v>
      </c>
      <c r="H644" s="1">
        <v>343.818637785637</v>
      </c>
    </row>
    <row r="645" spans="8:8" ht="27.75" hidden="1" customHeight="1">
      <c r="A645" s="33" t="s">
        <v>472</v>
      </c>
      <c r="B645" s="31" t="s">
        <v>8</v>
      </c>
      <c r="C645" t="s">
        <v>1244</v>
      </c>
      <c r="D645" s="32">
        <v>335.090888252149</v>
      </c>
      <c r="E645" t="s">
        <v>9</v>
      </c>
      <c r="F645" s="31" t="s">
        <v>1490</v>
      </c>
      <c r="G645" t="s">
        <v>51</v>
      </c>
      <c r="H645" s="1">
        <v>351.845432664756</v>
      </c>
    </row>
    <row r="646" spans="8:8" ht="27.75" hidden="1" customHeight="1">
      <c r="A646" s="34" t="s">
        <v>566</v>
      </c>
      <c r="B646" s="31" t="s">
        <v>567</v>
      </c>
      <c r="C646" t="s">
        <v>1288</v>
      </c>
      <c r="D646" s="32">
        <f>D645</f>
        <v>335.090888252149</v>
      </c>
      <c r="E646" t="s">
        <v>12</v>
      </c>
      <c r="F646" s="31" t="s">
        <v>1484</v>
      </c>
      <c r="G646" t="s">
        <v>139</v>
      </c>
      <c r="H646" s="1">
        <v>354.736709755282</v>
      </c>
    </row>
    <row r="647" spans="8:8" ht="27.75" hidden="1" customHeight="1">
      <c r="A647" s="31" t="s">
        <v>59</v>
      </c>
      <c r="B647" s="31" t="s">
        <v>8</v>
      </c>
      <c r="C647" t="s">
        <v>1067</v>
      </c>
      <c r="D647" s="32">
        <v>342.831613508443</v>
      </c>
      <c r="E647" t="s">
        <v>9</v>
      </c>
      <c r="F647" s="31" t="s">
        <v>1490</v>
      </c>
      <c r="G647" t="s">
        <v>51</v>
      </c>
      <c r="H647" s="1">
        <v>359.973194183865</v>
      </c>
    </row>
    <row r="648" spans="8:8" ht="27.75" hidden="1" customHeight="1">
      <c r="A648" s="33" t="s">
        <v>264</v>
      </c>
      <c r="B648" s="31" t="s">
        <v>296</v>
      </c>
      <c r="C648" t="s">
        <v>1158</v>
      </c>
      <c r="D648" s="32">
        <v>343.502703299128</v>
      </c>
      <c r="E648" t="s">
        <v>269</v>
      </c>
      <c r="F648" s="31" t="s">
        <v>1504</v>
      </c>
      <c r="G648" t="s">
        <v>298</v>
      </c>
      <c r="H648" s="1">
        <v>360.677838464085</v>
      </c>
    </row>
    <row r="649" spans="8:8" ht="27.75" hidden="1" customHeight="1">
      <c r="A649" s="31" t="s">
        <v>264</v>
      </c>
      <c r="B649" s="31" t="s">
        <v>296</v>
      </c>
      <c r="C649" t="s">
        <v>1158</v>
      </c>
      <c r="D649" s="32">
        <f t="shared" si="16" ref="D649:D654">D648</f>
        <v>343.502703299128</v>
      </c>
      <c r="E649" t="s">
        <v>23</v>
      </c>
      <c r="F649" s="31" t="s">
        <v>1502</v>
      </c>
      <c r="G649" t="s">
        <v>25</v>
      </c>
      <c r="H649" s="1">
        <v>360.677838464085</v>
      </c>
    </row>
    <row r="650" spans="8:8" ht="27.75" hidden="1" customHeight="1">
      <c r="A650" s="33" t="s">
        <v>264</v>
      </c>
      <c r="B650" s="31" t="s">
        <v>296</v>
      </c>
      <c r="C650" t="s">
        <v>1158</v>
      </c>
      <c r="D650" s="32">
        <f t="shared" si="16"/>
        <v>343.502703299128</v>
      </c>
      <c r="E650" t="s">
        <v>69</v>
      </c>
      <c r="F650" s="31" t="s">
        <v>70</v>
      </c>
      <c r="G650" t="s">
        <v>71</v>
      </c>
      <c r="H650" s="1">
        <v>360.677838464085</v>
      </c>
    </row>
    <row r="651" spans="8:8" ht="27.75" hidden="1" customHeight="1">
      <c r="A651" s="31" t="s">
        <v>264</v>
      </c>
      <c r="B651" s="31" t="s">
        <v>296</v>
      </c>
      <c r="C651" t="s">
        <v>1158</v>
      </c>
      <c r="D651" s="32">
        <f t="shared" si="16"/>
        <v>343.502703299128</v>
      </c>
      <c r="E651" t="s">
        <v>26</v>
      </c>
      <c r="F651" s="31" t="s">
        <v>1498</v>
      </c>
      <c r="G651" t="s">
        <v>28</v>
      </c>
      <c r="H651" s="1">
        <v>360.677838464085</v>
      </c>
    </row>
    <row r="652" spans="8:8" ht="27.75" hidden="1" customHeight="1">
      <c r="A652" s="33" t="s">
        <v>264</v>
      </c>
      <c r="B652" s="31" t="s">
        <v>296</v>
      </c>
      <c r="C652" t="s">
        <v>1158</v>
      </c>
      <c r="D652" s="32">
        <f t="shared" si="16"/>
        <v>343.502703299128</v>
      </c>
      <c r="E652" t="s">
        <v>299</v>
      </c>
      <c r="F652" s="31" t="s">
        <v>1505</v>
      </c>
      <c r="G652" t="s">
        <v>301</v>
      </c>
      <c r="H652" s="1">
        <v>360.677838464085</v>
      </c>
    </row>
    <row r="653" spans="8:8" ht="27.75" hidden="1" customHeight="1">
      <c r="A653" s="31" t="s">
        <v>264</v>
      </c>
      <c r="B653" s="31" t="s">
        <v>296</v>
      </c>
      <c r="C653" t="s">
        <v>1158</v>
      </c>
      <c r="D653" s="32">
        <f t="shared" si="16"/>
        <v>343.502703299128</v>
      </c>
      <c r="E653" t="s">
        <v>63</v>
      </c>
      <c r="F653" s="31" t="s">
        <v>1506</v>
      </c>
      <c r="G653" t="s">
        <v>65</v>
      </c>
      <c r="H653" s="1">
        <v>360.677838464085</v>
      </c>
    </row>
    <row r="654" spans="8:8" ht="27.75" hidden="1" customHeight="1">
      <c r="A654" s="34" t="s">
        <v>264</v>
      </c>
      <c r="B654" s="31" t="s">
        <v>296</v>
      </c>
      <c r="C654" t="s">
        <v>1158</v>
      </c>
      <c r="D654" s="32">
        <f t="shared" si="16"/>
        <v>343.502703299128</v>
      </c>
      <c r="E654" t="s">
        <v>275</v>
      </c>
      <c r="F654" s="31" t="s">
        <v>1507</v>
      </c>
      <c r="G654" t="s">
        <v>276</v>
      </c>
      <c r="H654" s="1">
        <v>360.677838464085</v>
      </c>
    </row>
    <row r="655" spans="8:8" ht="27.75" hidden="1" customHeight="1">
      <c r="A655" s="34" t="s">
        <v>216</v>
      </c>
      <c r="B655" s="31" t="s">
        <v>8</v>
      </c>
      <c r="C655" t="s">
        <v>1129</v>
      </c>
      <c r="D655" s="32">
        <v>344.641067761807</v>
      </c>
      <c r="E655" t="s">
        <v>9</v>
      </c>
      <c r="F655" s="31" t="s">
        <v>1490</v>
      </c>
      <c r="G655" t="s">
        <v>51</v>
      </c>
      <c r="H655" s="1">
        <v>361.873121149897</v>
      </c>
    </row>
    <row r="656" spans="8:8" ht="27.75" hidden="1" customHeight="1">
      <c r="A656" s="34" t="s">
        <v>111</v>
      </c>
      <c r="B656" s="31" t="s">
        <v>8</v>
      </c>
      <c r="C656" t="s">
        <v>1087</v>
      </c>
      <c r="D656" s="32">
        <v>348.084129316679</v>
      </c>
      <c r="E656" t="s">
        <v>9</v>
      </c>
      <c r="F656" s="31" t="s">
        <v>1490</v>
      </c>
      <c r="G656" t="s">
        <v>51</v>
      </c>
      <c r="H656" s="1">
        <v>365.488335782513</v>
      </c>
    </row>
    <row r="657" spans="8:8" ht="27.75" hidden="1" customHeight="1">
      <c r="A657" s="34" t="s">
        <v>111</v>
      </c>
      <c r="B657" s="31" t="s">
        <v>8</v>
      </c>
      <c r="C657" t="s">
        <v>1087</v>
      </c>
      <c r="D657" s="32">
        <f>D656</f>
        <v>348.084129316679</v>
      </c>
      <c r="E657" t="s">
        <v>76</v>
      </c>
      <c r="F657" s="31" t="s">
        <v>1492</v>
      </c>
      <c r="G657" t="s">
        <v>78</v>
      </c>
      <c r="H657" s="1">
        <v>365.488335782513</v>
      </c>
    </row>
    <row r="658" spans="8:8" ht="27.75" hidden="1" customHeight="1">
      <c r="A658" s="31" t="s">
        <v>777</v>
      </c>
      <c r="B658" s="31" t="s">
        <v>141</v>
      </c>
      <c r="C658" t="s">
        <v>1362</v>
      </c>
      <c r="D658" s="32">
        <f>D657</f>
        <v>348.084129316679</v>
      </c>
      <c r="E658" t="s">
        <v>12</v>
      </c>
      <c r="F658" s="31" t="s">
        <v>1487</v>
      </c>
      <c r="G658" t="s">
        <v>30</v>
      </c>
      <c r="H658" s="1">
        <v>367.055809340432</v>
      </c>
    </row>
    <row r="659" spans="8:8" ht="27.75" hidden="1" customHeight="1">
      <c r="A659" s="31" t="s">
        <v>1026</v>
      </c>
      <c r="B659" s="31" t="s">
        <v>8</v>
      </c>
      <c r="C659" t="s">
        <v>1450</v>
      </c>
      <c r="D659" s="32">
        <v>350.022507422661</v>
      </c>
      <c r="E659" t="s">
        <v>9</v>
      </c>
      <c r="F659" s="31" t="s">
        <v>1490</v>
      </c>
      <c r="G659" t="s">
        <v>51</v>
      </c>
      <c r="H659" s="1">
        <v>367.523632793794</v>
      </c>
    </row>
    <row r="660" spans="8:8" ht="27.75" hidden="1" customHeight="1">
      <c r="A660" s="34" t="s">
        <v>1026</v>
      </c>
      <c r="B660" s="31" t="s">
        <v>8</v>
      </c>
      <c r="C660" t="s">
        <v>1450</v>
      </c>
      <c r="D660" s="32">
        <f>D659</f>
        <v>350.022507422661</v>
      </c>
      <c r="E660" t="s">
        <v>76</v>
      </c>
      <c r="F660" s="31" t="s">
        <v>1501</v>
      </c>
      <c r="G660" t="s">
        <v>117</v>
      </c>
      <c r="H660" s="1">
        <v>367.523632793794</v>
      </c>
    </row>
    <row r="661" spans="8:8" ht="27.75" hidden="1" customHeight="1">
      <c r="A661" s="34" t="s">
        <v>870</v>
      </c>
      <c r="B661" s="31" t="s">
        <v>881</v>
      </c>
      <c r="C661" t="s">
        <v>1389</v>
      </c>
      <c r="D661" s="32">
        <f>D660</f>
        <v>350.022507422661</v>
      </c>
      <c r="E661" t="s">
        <v>12</v>
      </c>
      <c r="F661" s="31" t="s">
        <v>1484</v>
      </c>
      <c r="G661" t="s">
        <v>139</v>
      </c>
      <c r="H661" s="1">
        <v>369.418677618895</v>
      </c>
    </row>
    <row r="662" spans="8:8" ht="27.75" hidden="1" customHeight="1">
      <c r="A662" s="34" t="s">
        <v>206</v>
      </c>
      <c r="B662" s="31" t="s">
        <v>8</v>
      </c>
      <c r="C662" t="s">
        <v>1122</v>
      </c>
      <c r="D662" s="32">
        <v>352.601758384891</v>
      </c>
      <c r="E662" t="s">
        <v>9</v>
      </c>
      <c r="F662" s="31" t="s">
        <v>1493</v>
      </c>
      <c r="G662" t="s">
        <v>152</v>
      </c>
      <c r="H662" s="1">
        <v>370.231846304135</v>
      </c>
    </row>
    <row r="663" spans="8:8" ht="27.75" hidden="1" customHeight="1">
      <c r="A663" s="31" t="s">
        <v>256</v>
      </c>
      <c r="B663" s="31" t="s">
        <v>8</v>
      </c>
      <c r="C663" t="s">
        <v>1144</v>
      </c>
      <c r="D663" s="32">
        <v>355.866841942468</v>
      </c>
      <c r="E663" t="s">
        <v>9</v>
      </c>
      <c r="F663" s="31" t="s">
        <v>1490</v>
      </c>
      <c r="G663" t="s">
        <v>51</v>
      </c>
      <c r="H663" s="1">
        <v>373.660184039592</v>
      </c>
    </row>
    <row r="664" spans="8:8" ht="27.75" hidden="1" customHeight="1">
      <c r="A664" s="34" t="s">
        <v>342</v>
      </c>
      <c r="B664" s="31" t="s">
        <v>8</v>
      </c>
      <c r="C664" t="s">
        <v>1172</v>
      </c>
      <c r="D664" s="32">
        <v>362.400195907706</v>
      </c>
      <c r="E664" t="s">
        <v>9</v>
      </c>
      <c r="F664" s="31" t="s">
        <v>1490</v>
      </c>
      <c r="G664" t="s">
        <v>51</v>
      </c>
      <c r="H664" s="1">
        <v>380.520205703091</v>
      </c>
    </row>
    <row r="665" spans="8:8" ht="27.75" hidden="1" customHeight="1">
      <c r="A665" s="34" t="s">
        <v>264</v>
      </c>
      <c r="B665" s="31" t="s">
        <v>165</v>
      </c>
      <c r="C665" t="s">
        <v>1155</v>
      </c>
      <c r="D665" s="32">
        <f>D664</f>
        <v>362.400195907706</v>
      </c>
      <c r="E665" t="s">
        <v>12</v>
      </c>
      <c r="F665" s="31" t="s">
        <v>1483</v>
      </c>
      <c r="G665" t="s">
        <v>14</v>
      </c>
      <c r="H665" s="1">
        <v>390.736335470086</v>
      </c>
    </row>
    <row r="666" spans="8:8" ht="27.75" hidden="1" customHeight="1">
      <c r="A666" s="34" t="s">
        <v>825</v>
      </c>
      <c r="B666" s="31" t="s">
        <v>8</v>
      </c>
      <c r="C666" t="s">
        <v>1376</v>
      </c>
      <c r="D666" s="32">
        <f>D665</f>
        <v>362.400195907706</v>
      </c>
      <c r="E666" t="s">
        <v>12</v>
      </c>
      <c r="F666" s="31" t="s">
        <v>1489</v>
      </c>
      <c r="G666" t="s">
        <v>427</v>
      </c>
      <c r="H666" s="1">
        <v>395.830596738325</v>
      </c>
    </row>
    <row r="667" spans="8:8" ht="27.75" hidden="1" customHeight="1">
      <c r="A667" s="33" t="s">
        <v>679</v>
      </c>
      <c r="B667" s="31" t="s">
        <v>193</v>
      </c>
      <c r="C667" t="s">
        <v>1318</v>
      </c>
      <c r="D667" s="32">
        <v>11929.5462090164</v>
      </c>
      <c r="E667" t="s">
        <v>82</v>
      </c>
      <c r="F667" s="31" t="s">
        <v>1485</v>
      </c>
      <c r="G667" t="s">
        <v>84</v>
      </c>
      <c r="H667" s="1">
        <v>397.651540300547</v>
      </c>
    </row>
    <row r="668" spans="8:8" ht="27.75" hidden="1" customHeight="1">
      <c r="A668" s="31" t="s">
        <v>941</v>
      </c>
      <c r="B668" s="31" t="s">
        <v>265</v>
      </c>
      <c r="C668" t="s">
        <v>1416</v>
      </c>
      <c r="D668" s="32">
        <v>387.127878162106</v>
      </c>
      <c r="E668" t="s">
        <v>23</v>
      </c>
      <c r="F668" s="31" t="s">
        <v>1502</v>
      </c>
      <c r="G668" t="s">
        <v>25</v>
      </c>
      <c r="H668" s="1">
        <v>406.484272070212</v>
      </c>
    </row>
    <row r="669" spans="8:8" ht="27.75" hidden="1" customHeight="1">
      <c r="A669" s="33" t="s">
        <v>941</v>
      </c>
      <c r="B669" s="31" t="s">
        <v>265</v>
      </c>
      <c r="C669" t="s">
        <v>1416</v>
      </c>
      <c r="D669" s="32">
        <f>D668</f>
        <v>387.127878162106</v>
      </c>
      <c r="E669" t="s">
        <v>26</v>
      </c>
      <c r="F669" s="31" t="s">
        <v>1498</v>
      </c>
      <c r="G669" t="s">
        <v>28</v>
      </c>
      <c r="H669" s="1">
        <v>406.484272070212</v>
      </c>
    </row>
    <row r="670" spans="8:8" ht="27.75" hidden="1" customHeight="1">
      <c r="A670" s="34" t="s">
        <v>941</v>
      </c>
      <c r="B670" s="31" t="s">
        <v>265</v>
      </c>
      <c r="C670" t="s">
        <v>1416</v>
      </c>
      <c r="D670" s="32">
        <f>D669</f>
        <v>387.127878162106</v>
      </c>
      <c r="E670" t="s">
        <v>603</v>
      </c>
      <c r="F670" s="31" t="s">
        <v>1522</v>
      </c>
      <c r="G670" t="s">
        <v>605</v>
      </c>
      <c r="H670" s="1">
        <v>406.484272070212</v>
      </c>
    </row>
    <row r="671" spans="8:8" ht="27.75" hidden="1" customHeight="1">
      <c r="A671" s="33" t="s">
        <v>941</v>
      </c>
      <c r="B671" s="31" t="s">
        <v>265</v>
      </c>
      <c r="C671" t="s">
        <v>1416</v>
      </c>
      <c r="D671" s="32">
        <f>D670</f>
        <v>387.127878162106</v>
      </c>
      <c r="E671" t="s">
        <v>942</v>
      </c>
      <c r="F671" s="31" t="s">
        <v>1522</v>
      </c>
      <c r="G671" t="s">
        <v>943</v>
      </c>
      <c r="H671" s="1">
        <v>406.484272070212</v>
      </c>
    </row>
    <row r="672" spans="8:8" ht="27.75" hidden="1" customHeight="1">
      <c r="A672" s="31" t="s">
        <v>941</v>
      </c>
      <c r="B672" s="31" t="s">
        <v>265</v>
      </c>
      <c r="C672" t="s">
        <v>1416</v>
      </c>
      <c r="D672" s="32">
        <f>D671</f>
        <v>387.127878162106</v>
      </c>
      <c r="E672" t="s">
        <v>606</v>
      </c>
      <c r="F672" s="31" t="s">
        <v>1523</v>
      </c>
      <c r="G672" t="s">
        <v>608</v>
      </c>
      <c r="H672" s="1">
        <v>406.484272070212</v>
      </c>
    </row>
    <row r="673" spans="8:8" ht="27.75" hidden="1" customHeight="1">
      <c r="A673" s="33" t="s">
        <v>941</v>
      </c>
      <c r="B673" s="31" t="s">
        <v>265</v>
      </c>
      <c r="C673" t="s">
        <v>1416</v>
      </c>
      <c r="D673" s="32">
        <f>D672</f>
        <v>387.127878162106</v>
      </c>
      <c r="E673" t="s">
        <v>944</v>
      </c>
      <c r="F673" s="31" t="s">
        <v>1524</v>
      </c>
      <c r="G673" t="s">
        <v>946</v>
      </c>
      <c r="H673" s="1">
        <v>406.484272070212</v>
      </c>
    </row>
    <row r="674" spans="8:8" ht="27.75" hidden="1" customHeight="1">
      <c r="A674" s="31" t="s">
        <v>934</v>
      </c>
      <c r="B674" s="31" t="s">
        <v>8</v>
      </c>
      <c r="C674" t="s">
        <v>1408</v>
      </c>
      <c r="D674" s="32">
        <v>388.145159602302</v>
      </c>
      <c r="E674" t="s">
        <v>9</v>
      </c>
      <c r="F674" s="31" t="s">
        <v>1490</v>
      </c>
      <c r="G674" t="s">
        <v>51</v>
      </c>
      <c r="H674" s="1">
        <v>407.552417582418</v>
      </c>
    </row>
    <row r="675" spans="8:8" ht="27.75" hidden="1" customHeight="1">
      <c r="A675" s="33" t="s">
        <v>642</v>
      </c>
      <c r="B675" s="31" t="s">
        <v>643</v>
      </c>
      <c r="C675" t="s">
        <v>1306</v>
      </c>
      <c r="D675" s="32">
        <f>D674</f>
        <v>388.145159602302</v>
      </c>
      <c r="E675" t="s">
        <v>12</v>
      </c>
      <c r="F675" s="31" t="s">
        <v>1483</v>
      </c>
      <c r="G675" t="s">
        <v>14</v>
      </c>
      <c r="H675" s="1">
        <v>408.843386081125</v>
      </c>
    </row>
    <row r="676" spans="8:8" ht="27.75" hidden="1" customHeight="1">
      <c r="A676" s="34" t="s">
        <v>792</v>
      </c>
      <c r="B676" s="31" t="s">
        <v>322</v>
      </c>
      <c r="C676" t="s">
        <v>1369</v>
      </c>
      <c r="D676" s="32">
        <f>D675</f>
        <v>388.145159602302</v>
      </c>
      <c r="E676" t="s">
        <v>12</v>
      </c>
      <c r="F676" s="31" t="s">
        <v>1494</v>
      </c>
      <c r="G676" t="s">
        <v>599</v>
      </c>
      <c r="H676" s="1">
        <v>412.834826633937</v>
      </c>
    </row>
    <row r="677" spans="8:8" ht="27.75" hidden="1" customHeight="1">
      <c r="A677" s="34" t="s">
        <v>405</v>
      </c>
      <c r="B677" s="31" t="s">
        <v>181</v>
      </c>
      <c r="C677" t="s">
        <v>1217</v>
      </c>
      <c r="D677" s="32">
        <f>D676</f>
        <v>388.145159602302</v>
      </c>
      <c r="E677" t="s">
        <v>12</v>
      </c>
      <c r="F677" s="31" t="s">
        <v>1484</v>
      </c>
      <c r="G677" t="s">
        <v>139</v>
      </c>
      <c r="H677" s="1">
        <v>422.080710764174</v>
      </c>
    </row>
    <row r="678" spans="8:8" ht="27.75" hidden="1" customHeight="1">
      <c r="A678" s="34" t="s">
        <v>264</v>
      </c>
      <c r="B678" s="31" t="s">
        <v>277</v>
      </c>
      <c r="C678" t="s">
        <v>1153</v>
      </c>
      <c r="D678" s="32">
        <f>D677</f>
        <v>388.145159602302</v>
      </c>
      <c r="E678" t="s">
        <v>12</v>
      </c>
      <c r="F678" s="31" t="s">
        <v>1483</v>
      </c>
      <c r="G678" t="s">
        <v>14</v>
      </c>
      <c r="H678" s="1">
        <v>422.606177205882</v>
      </c>
    </row>
    <row r="679" spans="8:8" ht="27.75" hidden="1" customHeight="1">
      <c r="A679" s="31" t="s">
        <v>379</v>
      </c>
      <c r="B679" s="31" t="s">
        <v>60</v>
      </c>
      <c r="C679" t="s">
        <v>1197</v>
      </c>
      <c r="D679" s="32">
        <v>409.271664588529</v>
      </c>
      <c r="E679" t="s">
        <v>23</v>
      </c>
      <c r="F679" s="31" t="s">
        <v>1502</v>
      </c>
      <c r="G679" t="s">
        <v>25</v>
      </c>
      <c r="H679" s="1">
        <v>429.735247817955</v>
      </c>
    </row>
    <row r="680" spans="8:8" ht="27.75" hidden="1" customHeight="1">
      <c r="A680" s="34" t="s">
        <v>379</v>
      </c>
      <c r="B680" s="31" t="s">
        <v>60</v>
      </c>
      <c r="C680" t="s">
        <v>1197</v>
      </c>
      <c r="D680" s="32">
        <f>D679</f>
        <v>409.271664588529</v>
      </c>
      <c r="E680" t="s">
        <v>380</v>
      </c>
      <c r="F680" s="31" t="s">
        <v>60</v>
      </c>
      <c r="G680" t="s">
        <v>381</v>
      </c>
      <c r="H680" s="1">
        <v>429.735247817955</v>
      </c>
    </row>
    <row r="681" spans="8:8" ht="27.75" hidden="1" customHeight="1">
      <c r="A681" s="31" t="s">
        <v>379</v>
      </c>
      <c r="B681" s="31" t="s">
        <v>60</v>
      </c>
      <c r="C681" t="s">
        <v>1197</v>
      </c>
      <c r="D681" s="32">
        <f>D680</f>
        <v>409.271664588529</v>
      </c>
      <c r="E681" t="s">
        <v>26</v>
      </c>
      <c r="F681" s="31" t="s">
        <v>1498</v>
      </c>
      <c r="G681" t="s">
        <v>28</v>
      </c>
      <c r="H681" s="1">
        <v>429.735247817955</v>
      </c>
    </row>
    <row r="682" spans="8:8" ht="27.75" hidden="1" customHeight="1">
      <c r="A682" s="34" t="s">
        <v>379</v>
      </c>
      <c r="B682" s="31" t="s">
        <v>60</v>
      </c>
      <c r="C682" t="s">
        <v>1197</v>
      </c>
      <c r="D682" s="32">
        <f>D681</f>
        <v>409.271664588529</v>
      </c>
      <c r="E682" t="s">
        <v>63</v>
      </c>
      <c r="F682" s="31" t="s">
        <v>1506</v>
      </c>
      <c r="G682" t="s">
        <v>65</v>
      </c>
      <c r="H682" s="1">
        <v>429.735247817955</v>
      </c>
    </row>
    <row r="683" spans="8:8" ht="27.75" hidden="1" customHeight="1">
      <c r="A683" s="34" t="s">
        <v>967</v>
      </c>
      <c r="B683" s="31" t="s">
        <v>429</v>
      </c>
      <c r="C683" t="s">
        <v>1429</v>
      </c>
      <c r="D683" s="32">
        <f>D682</f>
        <v>409.271664588529</v>
      </c>
      <c r="E683" t="s">
        <v>12</v>
      </c>
      <c r="F683" s="31" t="s">
        <v>1483</v>
      </c>
      <c r="G683" t="s">
        <v>14</v>
      </c>
      <c r="H683" s="1">
        <v>436.423766190699</v>
      </c>
    </row>
    <row r="684" spans="8:8" ht="27.75" hidden="1" customHeight="1">
      <c r="A684" s="33" t="s">
        <v>524</v>
      </c>
      <c r="B684" s="31" t="s">
        <v>8</v>
      </c>
      <c r="C684" t="s">
        <v>1272</v>
      </c>
      <c r="D684" s="32">
        <v>415.756525841283</v>
      </c>
      <c r="E684" t="s">
        <v>9</v>
      </c>
      <c r="F684" s="31" t="s">
        <v>10</v>
      </c>
      <c r="G684" t="s">
        <v>48</v>
      </c>
      <c r="H684" s="1">
        <v>436.544352133347</v>
      </c>
    </row>
    <row r="685" spans="8:8" ht="27.75" hidden="1" customHeight="1">
      <c r="A685" s="34" t="s">
        <v>348</v>
      </c>
      <c r="B685" s="31" t="s">
        <v>8</v>
      </c>
      <c r="C685" t="s">
        <v>1178</v>
      </c>
      <c r="D685" s="32">
        <v>416.550023402762</v>
      </c>
      <c r="E685" t="s">
        <v>9</v>
      </c>
      <c r="F685" s="31" t="s">
        <v>1490</v>
      </c>
      <c r="G685" t="s">
        <v>51</v>
      </c>
      <c r="H685" s="1">
        <v>437.3775245729</v>
      </c>
    </row>
    <row r="686" spans="8:8" ht="27.75" hidden="1" customHeight="1">
      <c r="A686" s="33" t="s">
        <v>559</v>
      </c>
      <c r="B686" s="31" t="s">
        <v>8</v>
      </c>
      <c r="C686" t="s">
        <v>1283</v>
      </c>
      <c r="D686" s="32">
        <v>427.80236018471</v>
      </c>
      <c r="E686" t="s">
        <v>9</v>
      </c>
      <c r="F686" s="31" t="s">
        <v>10</v>
      </c>
      <c r="G686" t="s">
        <v>48</v>
      </c>
      <c r="H686" s="1">
        <v>449.192478193946</v>
      </c>
    </row>
    <row r="687" spans="8:8" ht="27.75" hidden="1" customHeight="1">
      <c r="A687" s="31" t="s">
        <v>738</v>
      </c>
      <c r="B687" s="31" t="s">
        <v>8</v>
      </c>
      <c r="C687" t="s">
        <v>1337</v>
      </c>
      <c r="D687" s="32">
        <v>428.391597938144</v>
      </c>
      <c r="E687" t="s">
        <v>9</v>
      </c>
      <c r="F687" s="31" t="s">
        <v>1490</v>
      </c>
      <c r="G687" t="s">
        <v>51</v>
      </c>
      <c r="H687" s="1">
        <v>449.811177835052</v>
      </c>
    </row>
    <row r="688" spans="8:8" ht="27.75" hidden="1" customHeight="1">
      <c r="A688" s="34" t="s">
        <v>118</v>
      </c>
      <c r="B688" s="31" t="s">
        <v>8</v>
      </c>
      <c r="C688" t="s">
        <v>1092</v>
      </c>
      <c r="D688" s="32">
        <v>437.616210716708</v>
      </c>
      <c r="E688" t="s">
        <v>9</v>
      </c>
      <c r="F688" s="31" t="s">
        <v>10</v>
      </c>
      <c r="G688" t="s">
        <v>48</v>
      </c>
      <c r="H688" s="1">
        <v>459.497021252543</v>
      </c>
    </row>
    <row r="689" spans="8:8" ht="27.75" hidden="1" customHeight="1">
      <c r="A689" s="33" t="s">
        <v>870</v>
      </c>
      <c r="B689" s="31" t="s">
        <v>871</v>
      </c>
      <c r="C689" t="s">
        <v>1387</v>
      </c>
      <c r="D689" s="32">
        <f>D688</f>
        <v>437.616210716708</v>
      </c>
      <c r="E689" t="s">
        <v>12</v>
      </c>
      <c r="F689" s="31" t="s">
        <v>1487</v>
      </c>
      <c r="G689" t="s">
        <v>30</v>
      </c>
      <c r="H689" s="1">
        <v>471.560725873979</v>
      </c>
    </row>
    <row r="690" spans="8:8" ht="27.75" hidden="1" customHeight="1">
      <c r="A690" s="34" t="s">
        <v>972</v>
      </c>
      <c r="B690" s="31" t="s">
        <v>480</v>
      </c>
      <c r="C690" t="s">
        <v>1432</v>
      </c>
      <c r="D690" s="32">
        <f>D689</f>
        <v>437.616210716708</v>
      </c>
      <c r="E690" t="s">
        <v>12</v>
      </c>
      <c r="F690" s="31" t="s">
        <v>1488</v>
      </c>
      <c r="G690" t="s">
        <v>39</v>
      </c>
      <c r="H690" s="1">
        <v>476.674853990698</v>
      </c>
    </row>
    <row r="691" spans="8:8" ht="27.75" hidden="1" customHeight="1">
      <c r="A691" s="33" t="s">
        <v>739</v>
      </c>
      <c r="B691" s="31" t="s">
        <v>8</v>
      </c>
      <c r="C691" t="s">
        <v>1338</v>
      </c>
      <c r="D691" s="32">
        <v>457.989367274251</v>
      </c>
      <c r="E691" t="s">
        <v>9</v>
      </c>
      <c r="F691" s="31" t="s">
        <v>10</v>
      </c>
      <c r="G691" t="s">
        <v>48</v>
      </c>
      <c r="H691" s="1">
        <v>480.888835637964</v>
      </c>
    </row>
    <row r="692" spans="8:8" ht="27.75" hidden="1" customHeight="1">
      <c r="A692" s="31" t="s">
        <v>743</v>
      </c>
      <c r="B692" s="31" t="s">
        <v>66</v>
      </c>
      <c r="C692" t="s">
        <v>1342</v>
      </c>
      <c r="D692" s="32">
        <f>D691</f>
        <v>457.989367274251</v>
      </c>
      <c r="E692" t="s">
        <v>12</v>
      </c>
      <c r="F692" s="31" t="s">
        <v>1486</v>
      </c>
      <c r="G692" t="s">
        <v>209</v>
      </c>
      <c r="H692" s="1">
        <v>498.377911666147</v>
      </c>
    </row>
    <row r="693" spans="8:8" ht="27.75" hidden="1" customHeight="1">
      <c r="A693" s="34" t="s">
        <v>539</v>
      </c>
      <c r="B693" s="31" t="s">
        <v>429</v>
      </c>
      <c r="C693" t="s">
        <v>1280</v>
      </c>
      <c r="D693" s="32">
        <f>D692</f>
        <v>457.989367274251</v>
      </c>
      <c r="E693" t="s">
        <v>12</v>
      </c>
      <c r="F693" s="31" t="s">
        <v>1487</v>
      </c>
      <c r="G693" t="s">
        <v>30</v>
      </c>
      <c r="H693" s="1">
        <v>502.314870574393</v>
      </c>
    </row>
    <row r="694" spans="8:8" ht="27.75" hidden="1" customHeight="1">
      <c r="A694" s="33" t="s">
        <v>560</v>
      </c>
      <c r="B694" s="31" t="s">
        <v>561</v>
      </c>
      <c r="C694" t="s">
        <v>1285</v>
      </c>
      <c r="D694" s="32">
        <f>D693</f>
        <v>457.989367274251</v>
      </c>
      <c r="E694" t="s">
        <v>12</v>
      </c>
      <c r="F694" s="31" t="s">
        <v>1487</v>
      </c>
      <c r="G694" t="s">
        <v>30</v>
      </c>
      <c r="H694" s="1">
        <v>504.974793956044</v>
      </c>
    </row>
    <row r="695" spans="8:8" ht="27.75" hidden="1" customHeight="1">
      <c r="A695" s="34" t="s">
        <v>560</v>
      </c>
      <c r="B695" s="31" t="s">
        <v>564</v>
      </c>
      <c r="C695" t="s">
        <v>1285</v>
      </c>
      <c r="D695" s="32">
        <f>D694</f>
        <v>457.989367274251</v>
      </c>
      <c r="E695" t="s">
        <v>12</v>
      </c>
      <c r="F695" s="31" t="s">
        <v>1487</v>
      </c>
      <c r="G695" t="s">
        <v>30</v>
      </c>
      <c r="H695" s="1">
        <v>504.974793956044</v>
      </c>
    </row>
    <row r="696" spans="8:8" ht="27.75" hidden="1" customHeight="1">
      <c r="A696" s="34" t="s">
        <v>465</v>
      </c>
      <c r="B696" s="31" t="s">
        <v>8</v>
      </c>
      <c r="C696" t="s">
        <v>1238</v>
      </c>
      <c r="D696" s="32">
        <v>480.935311944822</v>
      </c>
      <c r="E696" t="s">
        <v>9</v>
      </c>
      <c r="F696" s="31" t="s">
        <v>10</v>
      </c>
      <c r="G696" t="s">
        <v>48</v>
      </c>
      <c r="H696" s="1">
        <v>504.982077542063</v>
      </c>
    </row>
    <row r="697" spans="8:8" ht="27.75" hidden="1" customHeight="1">
      <c r="A697" s="33" t="s">
        <v>466</v>
      </c>
      <c r="B697" s="31" t="s">
        <v>8</v>
      </c>
      <c r="C697" t="s">
        <v>1238</v>
      </c>
      <c r="D697" s="32">
        <v>480.935311944822</v>
      </c>
      <c r="E697" t="s">
        <v>9</v>
      </c>
      <c r="F697" s="31" t="s">
        <v>1490</v>
      </c>
      <c r="G697" t="s">
        <v>51</v>
      </c>
      <c r="H697" s="1">
        <v>504.982077542063</v>
      </c>
    </row>
    <row r="698" spans="8:8" ht="27.75" hidden="1" customHeight="1">
      <c r="A698" s="31" t="s">
        <v>935</v>
      </c>
      <c r="B698" s="31" t="s">
        <v>8</v>
      </c>
      <c r="C698" t="s">
        <v>1409</v>
      </c>
      <c r="D698" s="32">
        <v>481.471764830061</v>
      </c>
      <c r="E698" t="s">
        <v>9</v>
      </c>
      <c r="F698" s="31" t="s">
        <v>1490</v>
      </c>
      <c r="G698" t="s">
        <v>51</v>
      </c>
      <c r="H698" s="1">
        <v>505.545353071564</v>
      </c>
    </row>
    <row r="699" spans="8:8" ht="27.75" hidden="1" customHeight="1">
      <c r="A699" s="33" t="s">
        <v>935</v>
      </c>
      <c r="B699" s="31" t="s">
        <v>8</v>
      </c>
      <c r="C699" t="s">
        <v>1409</v>
      </c>
      <c r="D699" s="32">
        <f>D698</f>
        <v>481.471764830061</v>
      </c>
      <c r="E699" t="s">
        <v>76</v>
      </c>
      <c r="F699" s="31" t="s">
        <v>1492</v>
      </c>
      <c r="G699" t="s">
        <v>78</v>
      </c>
      <c r="H699" s="1">
        <v>505.545353071564</v>
      </c>
    </row>
    <row r="700" spans="8:8" ht="27.75" hidden="1" customHeight="1">
      <c r="A700" s="31" t="s">
        <v>394</v>
      </c>
      <c r="B700" s="31" t="s">
        <v>8</v>
      </c>
      <c r="C700" t="s">
        <v>1208</v>
      </c>
      <c r="D700" s="32">
        <v>482.759149818559</v>
      </c>
      <c r="E700" t="s">
        <v>9</v>
      </c>
      <c r="F700" s="31" t="s">
        <v>1490</v>
      </c>
      <c r="G700" t="s">
        <v>51</v>
      </c>
      <c r="H700" s="1">
        <v>506.897107309487</v>
      </c>
    </row>
    <row r="701" spans="8:8" ht="27.75" hidden="1" customHeight="1">
      <c r="A701" s="34" t="s">
        <v>735</v>
      </c>
      <c r="B701" s="31" t="s">
        <v>8</v>
      </c>
      <c r="C701" t="s">
        <v>1335</v>
      </c>
      <c r="D701" s="32">
        <v>483.461498056519</v>
      </c>
      <c r="E701" t="s">
        <v>9</v>
      </c>
      <c r="F701" s="31" t="s">
        <v>1490</v>
      </c>
      <c r="G701" t="s">
        <v>51</v>
      </c>
      <c r="H701" s="1">
        <v>507.634572959344</v>
      </c>
    </row>
    <row r="702" spans="8:8" ht="27.75" hidden="1" customHeight="1">
      <c r="A702" s="33" t="s">
        <v>101</v>
      </c>
      <c r="B702" s="31" t="s">
        <v>8</v>
      </c>
      <c r="C702" t="s">
        <v>1083</v>
      </c>
      <c r="D702" s="32">
        <v>487.230465320457</v>
      </c>
      <c r="E702" t="s">
        <v>9</v>
      </c>
      <c r="F702" s="31" t="s">
        <v>1490</v>
      </c>
      <c r="G702" t="s">
        <v>51</v>
      </c>
      <c r="H702" s="1">
        <v>511.591988586479</v>
      </c>
    </row>
    <row r="703" spans="8:8" ht="27.75" hidden="1" customHeight="1">
      <c r="A703" s="31" t="s">
        <v>101</v>
      </c>
      <c r="B703" s="31" t="s">
        <v>8</v>
      </c>
      <c r="C703" t="s">
        <v>1083</v>
      </c>
      <c r="D703" s="32">
        <f>D702</f>
        <v>487.230465320457</v>
      </c>
      <c r="E703" t="s">
        <v>76</v>
      </c>
      <c r="F703" s="31" t="s">
        <v>1492</v>
      </c>
      <c r="G703" t="s">
        <v>78</v>
      </c>
      <c r="H703" s="1">
        <v>511.591988586479</v>
      </c>
    </row>
    <row r="704" spans="8:8" ht="27.75" hidden="1" customHeight="1">
      <c r="A704" s="33" t="s">
        <v>248</v>
      </c>
      <c r="B704" s="31" t="s">
        <v>8</v>
      </c>
      <c r="C704" t="s">
        <v>1143</v>
      </c>
      <c r="D704" s="32">
        <v>495.961578726968</v>
      </c>
      <c r="E704" t="s">
        <v>9</v>
      </c>
      <c r="F704" s="31" t="s">
        <v>1490</v>
      </c>
      <c r="G704" t="s">
        <v>51</v>
      </c>
      <c r="H704" s="1">
        <v>520.759657663317</v>
      </c>
    </row>
    <row r="705" spans="8:8" ht="27.75" hidden="1" customHeight="1">
      <c r="A705" s="31" t="s">
        <v>338</v>
      </c>
      <c r="B705" s="31" t="s">
        <v>8</v>
      </c>
      <c r="C705" t="s">
        <v>1169</v>
      </c>
      <c r="D705" s="32">
        <v>502.037914691943</v>
      </c>
      <c r="E705" t="s">
        <v>9</v>
      </c>
      <c r="F705" s="31" t="s">
        <v>1490</v>
      </c>
      <c r="G705" t="s">
        <v>51</v>
      </c>
      <c r="H705" s="1">
        <v>527.13981042654</v>
      </c>
    </row>
    <row r="706" spans="8:8" ht="27.75" hidden="1" customHeight="1">
      <c r="A706" s="31" t="s">
        <v>89</v>
      </c>
      <c r="B706" s="31" t="s">
        <v>8</v>
      </c>
      <c r="C706" t="s">
        <v>1073</v>
      </c>
      <c r="D706" s="32">
        <v>505.003627318893</v>
      </c>
      <c r="E706" t="s">
        <v>9</v>
      </c>
      <c r="F706" s="31" t="s">
        <v>1490</v>
      </c>
      <c r="G706" t="s">
        <v>51</v>
      </c>
      <c r="H706" s="1">
        <v>530.253808684838</v>
      </c>
    </row>
    <row r="707" spans="8:8" ht="27.75" hidden="1" customHeight="1">
      <c r="A707" s="31" t="s">
        <v>777</v>
      </c>
      <c r="B707" s="31" t="s">
        <v>8</v>
      </c>
      <c r="C707" t="s">
        <v>1363</v>
      </c>
      <c r="D707" s="32">
        <v>508.57129658146</v>
      </c>
      <c r="E707" t="s">
        <v>9</v>
      </c>
      <c r="F707" s="31" t="s">
        <v>10</v>
      </c>
      <c r="G707" t="s">
        <v>11</v>
      </c>
      <c r="H707" s="1">
        <v>533.999861410533</v>
      </c>
    </row>
    <row r="708" spans="8:8" ht="27.75" hidden="1" customHeight="1">
      <c r="A708" s="31" t="s">
        <v>777</v>
      </c>
      <c r="B708" s="31" t="s">
        <v>8</v>
      </c>
      <c r="C708" t="s">
        <v>1363</v>
      </c>
      <c r="D708" s="32">
        <f>D707</f>
        <v>508.57129658146</v>
      </c>
      <c r="E708" t="s">
        <v>76</v>
      </c>
      <c r="F708" s="31" t="s">
        <v>1496</v>
      </c>
      <c r="G708" t="s">
        <v>449</v>
      </c>
      <c r="H708" s="1">
        <v>533.999861410533</v>
      </c>
    </row>
    <row r="709" spans="8:8" ht="27.75" hidden="1" customHeight="1">
      <c r="A709" s="34" t="s">
        <v>59</v>
      </c>
      <c r="B709" s="31" t="s">
        <v>60</v>
      </c>
      <c r="C709" t="s">
        <v>1065</v>
      </c>
      <c r="D709" s="32">
        <f>D708</f>
        <v>508.57129658146</v>
      </c>
      <c r="E709" t="s">
        <v>12</v>
      </c>
      <c r="F709" s="31" t="s">
        <v>1483</v>
      </c>
      <c r="G709" t="s">
        <v>14</v>
      </c>
      <c r="H709" s="1">
        <v>543.423404255319</v>
      </c>
    </row>
    <row r="710" spans="8:8" ht="27.75" hidden="1" customHeight="1">
      <c r="A710" s="34" t="s">
        <v>526</v>
      </c>
      <c r="B710" s="31" t="s">
        <v>141</v>
      </c>
      <c r="C710" t="s">
        <v>1275</v>
      </c>
      <c r="D710" s="32">
        <f>D709</f>
        <v>508.57129658146</v>
      </c>
      <c r="E710" t="s">
        <v>12</v>
      </c>
      <c r="F710" s="31" t="s">
        <v>1484</v>
      </c>
      <c r="G710" t="s">
        <v>139</v>
      </c>
      <c r="H710" s="1">
        <v>548.794441653787</v>
      </c>
    </row>
    <row r="711" spans="8:8" ht="27.75" hidden="1" customHeight="1">
      <c r="A711" s="31" t="s">
        <v>395</v>
      </c>
      <c r="B711" s="31" t="s">
        <v>8</v>
      </c>
      <c r="C711" t="s">
        <v>1209</v>
      </c>
      <c r="D711" s="32">
        <v>526.058511777302</v>
      </c>
      <c r="E711" t="s">
        <v>9</v>
      </c>
      <c r="F711" s="31" t="s">
        <v>10</v>
      </c>
      <c r="G711" t="s">
        <v>48</v>
      </c>
      <c r="H711" s="1">
        <v>552.361437366167</v>
      </c>
    </row>
    <row r="712" spans="8:8" ht="27.75" hidden="1" customHeight="1">
      <c r="A712" s="34" t="s">
        <v>15</v>
      </c>
      <c r="B712" s="31" t="s">
        <v>40</v>
      </c>
      <c r="C712" t="s">
        <v>1055</v>
      </c>
      <c r="D712" s="32">
        <f>D711</f>
        <v>526.058511777302</v>
      </c>
      <c r="E712" t="s">
        <v>12</v>
      </c>
      <c r="F712" s="31" t="s">
        <v>1487</v>
      </c>
      <c r="G712" t="s">
        <v>30</v>
      </c>
      <c r="H712" s="1">
        <v>568.491</v>
      </c>
    </row>
    <row r="713" spans="8:8" ht="27.75" hidden="1" customHeight="1">
      <c r="A713" s="34" t="s">
        <v>361</v>
      </c>
      <c r="B713" s="31" t="s">
        <v>8</v>
      </c>
      <c r="C713" t="s">
        <v>1183</v>
      </c>
      <c r="D713" s="32">
        <v>543.952689772486</v>
      </c>
      <c r="E713" t="s">
        <v>9</v>
      </c>
      <c r="F713" s="31" t="s">
        <v>1490</v>
      </c>
      <c r="G713" t="s">
        <v>51</v>
      </c>
      <c r="H713" s="1">
        <v>571.15032426111</v>
      </c>
    </row>
    <row r="714" spans="8:8" ht="27.75" hidden="1" customHeight="1">
      <c r="A714" s="34" t="s">
        <v>622</v>
      </c>
      <c r="B714" s="31" t="s">
        <v>8</v>
      </c>
      <c r="C714" t="s">
        <v>1294</v>
      </c>
      <c r="D714" s="32">
        <v>548.978803627841</v>
      </c>
      <c r="E714" t="s">
        <v>9</v>
      </c>
      <c r="F714" s="31" t="s">
        <v>1493</v>
      </c>
      <c r="G714" t="s">
        <v>152</v>
      </c>
      <c r="H714" s="1">
        <v>576.427743809233</v>
      </c>
    </row>
    <row r="715" spans="8:8" ht="27.75" hidden="1" customHeight="1">
      <c r="A715" s="33" t="s">
        <v>199</v>
      </c>
      <c r="B715" s="31" t="s">
        <v>8</v>
      </c>
      <c r="C715" t="s">
        <v>1120</v>
      </c>
      <c r="D715" s="32">
        <v>558.510418815762</v>
      </c>
      <c r="E715" t="s">
        <v>9</v>
      </c>
      <c r="F715" s="31" t="s">
        <v>1490</v>
      </c>
      <c r="G715" t="s">
        <v>51</v>
      </c>
      <c r="H715" s="1">
        <v>586.43593975655</v>
      </c>
    </row>
    <row r="716" spans="8:8" ht="27.75" hidden="1" customHeight="1">
      <c r="A716" s="34" t="s">
        <v>199</v>
      </c>
      <c r="B716" s="31" t="s">
        <v>8</v>
      </c>
      <c r="C716" t="s">
        <v>1120</v>
      </c>
      <c r="D716" s="32">
        <f>D715</f>
        <v>558.510418815762</v>
      </c>
      <c r="E716" t="s">
        <v>76</v>
      </c>
      <c r="F716" s="31" t="s">
        <v>1492</v>
      </c>
      <c r="G716" t="s">
        <v>78</v>
      </c>
      <c r="H716" s="1">
        <v>586.43593975655</v>
      </c>
    </row>
    <row r="717" spans="8:8" ht="27.75" hidden="1" customHeight="1">
      <c r="A717" s="31" t="s">
        <v>389</v>
      </c>
      <c r="B717" s="31" t="s">
        <v>8</v>
      </c>
      <c r="C717" t="s">
        <v>1203</v>
      </c>
      <c r="D717" s="32">
        <v>565.69966442953</v>
      </c>
      <c r="E717" t="s">
        <v>9</v>
      </c>
      <c r="F717" s="31" t="s">
        <v>1490</v>
      </c>
      <c r="G717" t="s">
        <v>51</v>
      </c>
      <c r="H717" s="1">
        <v>593.984647651007</v>
      </c>
    </row>
    <row r="718" spans="8:8" ht="27.75" hidden="1" customHeight="1">
      <c r="A718" s="34" t="s">
        <v>150</v>
      </c>
      <c r="B718" s="31" t="s">
        <v>155</v>
      </c>
      <c r="C718" t="s">
        <v>1102</v>
      </c>
      <c r="D718" s="32">
        <f>D717</f>
        <v>565.69966442953</v>
      </c>
      <c r="E718" t="s">
        <v>12</v>
      </c>
      <c r="F718" s="31" t="s">
        <v>1483</v>
      </c>
      <c r="G718" t="s">
        <v>14</v>
      </c>
      <c r="H718" s="1">
        <v>600.592582656613</v>
      </c>
    </row>
    <row r="719" spans="8:8" ht="27.75" hidden="1" customHeight="1">
      <c r="A719" s="33" t="s">
        <v>741</v>
      </c>
      <c r="B719" s="31" t="s">
        <v>8</v>
      </c>
      <c r="C719" t="s">
        <v>1340</v>
      </c>
      <c r="D719" s="32">
        <v>574.025759109312</v>
      </c>
      <c r="E719" t="s">
        <v>9</v>
      </c>
      <c r="F719" s="31" t="s">
        <v>1493</v>
      </c>
      <c r="G719" t="s">
        <v>152</v>
      </c>
      <c r="H719" s="1">
        <v>602.727047064777</v>
      </c>
    </row>
    <row r="720" spans="8:8" ht="27.75" hidden="1" customHeight="1">
      <c r="A720" s="34" t="s">
        <v>741</v>
      </c>
      <c r="B720" s="31" t="s">
        <v>8</v>
      </c>
      <c r="C720" t="s">
        <v>1340</v>
      </c>
      <c r="D720" s="32">
        <f>D719</f>
        <v>574.025759109312</v>
      </c>
      <c r="E720" t="s">
        <v>76</v>
      </c>
      <c r="F720" s="31" t="s">
        <v>1492</v>
      </c>
      <c r="G720" t="s">
        <v>78</v>
      </c>
      <c r="H720" s="1">
        <v>602.727047064777</v>
      </c>
    </row>
    <row r="721" spans="8:8" ht="27.75" hidden="1" customHeight="1">
      <c r="A721" s="34" t="s">
        <v>760</v>
      </c>
      <c r="B721" s="31" t="s">
        <v>8</v>
      </c>
      <c r="C721" t="s">
        <v>1349</v>
      </c>
      <c r="D721" s="32">
        <v>574.587470449173</v>
      </c>
      <c r="E721" t="s">
        <v>9</v>
      </c>
      <c r="F721" s="31" t="s">
        <v>10</v>
      </c>
      <c r="G721" t="s">
        <v>48</v>
      </c>
      <c r="H721" s="1">
        <v>603.316843971631</v>
      </c>
    </row>
    <row r="722" spans="8:8" ht="27.75" hidden="1" customHeight="1">
      <c r="A722" s="34" t="s">
        <v>453</v>
      </c>
      <c r="B722" s="31" t="s">
        <v>8</v>
      </c>
      <c r="C722" t="s">
        <v>1234</v>
      </c>
      <c r="D722" s="32">
        <v>578.738151658768</v>
      </c>
      <c r="E722" t="s">
        <v>9</v>
      </c>
      <c r="F722" s="31" t="s">
        <v>1490</v>
      </c>
      <c r="G722" t="s">
        <v>51</v>
      </c>
      <c r="H722" s="1">
        <v>607.675059241706</v>
      </c>
    </row>
    <row r="723" spans="8:8" ht="27.75" hidden="1" customHeight="1">
      <c r="A723" s="31" t="s">
        <v>941</v>
      </c>
      <c r="B723" s="31" t="s">
        <v>947</v>
      </c>
      <c r="C723" t="s">
        <v>1417</v>
      </c>
      <c r="D723" s="32">
        <v>603.039125491007</v>
      </c>
      <c r="E723" t="s">
        <v>581</v>
      </c>
      <c r="F723" s="31" t="s">
        <v>1525</v>
      </c>
      <c r="G723" t="s">
        <v>583</v>
      </c>
      <c r="H723" s="1">
        <v>633.191081765557</v>
      </c>
    </row>
    <row r="724" spans="8:8" ht="27.75" hidden="1" customHeight="1">
      <c r="A724" s="31" t="s">
        <v>941</v>
      </c>
      <c r="B724" s="31" t="s">
        <v>947</v>
      </c>
      <c r="C724" t="s">
        <v>1417</v>
      </c>
      <c r="D724" s="32">
        <f>D723</f>
        <v>603.039125491007</v>
      </c>
      <c r="E724" t="s">
        <v>23</v>
      </c>
      <c r="F724" s="31" t="s">
        <v>1502</v>
      </c>
      <c r="G724" t="s">
        <v>25</v>
      </c>
      <c r="H724" s="1">
        <v>633.191081765557</v>
      </c>
    </row>
    <row r="725" spans="8:8" ht="27.75" hidden="1" customHeight="1">
      <c r="A725" s="31" t="s">
        <v>941</v>
      </c>
      <c r="B725" s="31" t="s">
        <v>947</v>
      </c>
      <c r="C725" t="s">
        <v>1417</v>
      </c>
      <c r="D725" s="32">
        <f>D724</f>
        <v>603.039125491007</v>
      </c>
      <c r="E725" t="s">
        <v>26</v>
      </c>
      <c r="F725" s="31" t="s">
        <v>1498</v>
      </c>
      <c r="G725" t="s">
        <v>28</v>
      </c>
      <c r="H725" s="1">
        <v>633.191081765557</v>
      </c>
    </row>
    <row r="726" spans="8:8" ht="27.75" hidden="1" customHeight="1">
      <c r="A726" s="31" t="s">
        <v>941</v>
      </c>
      <c r="B726" s="31" t="s">
        <v>947</v>
      </c>
      <c r="C726" t="s">
        <v>1417</v>
      </c>
      <c r="D726" s="32">
        <f>D725</f>
        <v>603.039125491007</v>
      </c>
      <c r="E726" t="s">
        <v>595</v>
      </c>
      <c r="F726" s="31" t="s">
        <v>1526</v>
      </c>
      <c r="G726" t="s">
        <v>597</v>
      </c>
      <c r="H726" s="1">
        <v>633.191081765557</v>
      </c>
    </row>
    <row r="727" spans="8:8" ht="27.75" hidden="1" customHeight="1">
      <c r="A727" s="31" t="s">
        <v>941</v>
      </c>
      <c r="B727" s="31" t="s">
        <v>947</v>
      </c>
      <c r="C727" t="s">
        <v>1417</v>
      </c>
      <c r="D727" s="32">
        <f>D726</f>
        <v>603.039125491007</v>
      </c>
      <c r="E727" t="s">
        <v>307</v>
      </c>
      <c r="F727" s="31" t="s">
        <v>1527</v>
      </c>
      <c r="G727" t="s">
        <v>309</v>
      </c>
      <c r="H727" s="1">
        <v>633.191081765557</v>
      </c>
    </row>
    <row r="728" spans="8:8" ht="27.75" hidden="1" customHeight="1">
      <c r="A728" s="31" t="s">
        <v>941</v>
      </c>
      <c r="B728" s="31" t="s">
        <v>947</v>
      </c>
      <c r="C728" t="s">
        <v>1417</v>
      </c>
      <c r="D728" s="32">
        <f>D727</f>
        <v>603.039125491007</v>
      </c>
      <c r="E728" t="s">
        <v>948</v>
      </c>
      <c r="F728" s="31" t="s">
        <v>1528</v>
      </c>
      <c r="G728" t="s">
        <v>949</v>
      </c>
      <c r="H728" s="1">
        <v>633.191081765557</v>
      </c>
    </row>
    <row r="729" spans="8:8" ht="27.75" hidden="1" customHeight="1">
      <c r="A729" s="31" t="s">
        <v>941</v>
      </c>
      <c r="B729" s="31" t="s">
        <v>8</v>
      </c>
      <c r="C729" t="s">
        <v>1417</v>
      </c>
      <c r="D729" s="32">
        <v>603.039125491007</v>
      </c>
      <c r="E729" t="s">
        <v>9</v>
      </c>
      <c r="F729" s="31" t="s">
        <v>10</v>
      </c>
      <c r="G729" t="s">
        <v>48</v>
      </c>
      <c r="H729" s="1">
        <v>633.191081765557</v>
      </c>
    </row>
    <row r="730" spans="8:8" ht="27.75" hidden="1" customHeight="1">
      <c r="A730" s="31" t="s">
        <v>980</v>
      </c>
      <c r="B730" s="31" t="s">
        <v>8</v>
      </c>
      <c r="C730" t="s">
        <v>1436</v>
      </c>
      <c r="D730" s="32">
        <v>614.025301204819</v>
      </c>
      <c r="E730" t="s">
        <v>9</v>
      </c>
      <c r="F730" s="31" t="s">
        <v>1490</v>
      </c>
      <c r="G730" t="s">
        <v>51</v>
      </c>
      <c r="H730" s="1">
        <v>644.72656626506</v>
      </c>
    </row>
    <row r="731" spans="8:8" ht="27.75" hidden="1" customHeight="1">
      <c r="A731" s="31" t="s">
        <v>981</v>
      </c>
      <c r="B731" s="31" t="s">
        <v>544</v>
      </c>
      <c r="C731" t="s">
        <v>1438</v>
      </c>
      <c r="D731" s="32">
        <f>D730</f>
        <v>614.025301204819</v>
      </c>
      <c r="E731" t="s">
        <v>26</v>
      </c>
      <c r="F731" s="31" t="s">
        <v>1498</v>
      </c>
      <c r="G731" t="s">
        <v>28</v>
      </c>
      <c r="H731" s="1">
        <v>644.72656626506</v>
      </c>
    </row>
    <row r="732" spans="8:8" ht="27.75" hidden="1" customHeight="1">
      <c r="A732" s="33" t="s">
        <v>981</v>
      </c>
      <c r="B732" s="31" t="s">
        <v>544</v>
      </c>
      <c r="C732" t="s">
        <v>1438</v>
      </c>
      <c r="D732" s="32">
        <f>D731</f>
        <v>614.025301204819</v>
      </c>
      <c r="E732" t="s">
        <v>132</v>
      </c>
      <c r="F732" s="31" t="s">
        <v>545</v>
      </c>
      <c r="G732" t="s">
        <v>546</v>
      </c>
      <c r="H732" s="1">
        <v>644.72656626506</v>
      </c>
    </row>
    <row r="733" spans="8:8" ht="27.75" hidden="1" customHeight="1">
      <c r="A733" s="31" t="s">
        <v>981</v>
      </c>
      <c r="B733" s="31" t="s">
        <v>544</v>
      </c>
      <c r="C733" t="s">
        <v>1438</v>
      </c>
      <c r="D733" s="32">
        <f>D732</f>
        <v>614.025301204819</v>
      </c>
      <c r="E733" t="s">
        <v>135</v>
      </c>
      <c r="F733" s="31" t="s">
        <v>1499</v>
      </c>
      <c r="G733" t="s">
        <v>548</v>
      </c>
      <c r="H733" s="1">
        <v>644.72656626506</v>
      </c>
    </row>
    <row r="734" spans="8:8" ht="27.75" hidden="1" customHeight="1">
      <c r="A734" s="34" t="s">
        <v>981</v>
      </c>
      <c r="B734" s="31" t="s">
        <v>544</v>
      </c>
      <c r="C734" t="s">
        <v>1438</v>
      </c>
      <c r="D734" s="32">
        <f>D733</f>
        <v>614.025301204819</v>
      </c>
      <c r="E734" t="s">
        <v>982</v>
      </c>
      <c r="F734" s="31" t="s">
        <v>544</v>
      </c>
      <c r="G734" t="s">
        <v>983</v>
      </c>
      <c r="H734" s="1">
        <v>644.72656626506</v>
      </c>
    </row>
    <row r="735" spans="8:8" ht="27.75" hidden="1" customHeight="1">
      <c r="A735" s="31" t="s">
        <v>981</v>
      </c>
      <c r="B735" s="31" t="s">
        <v>544</v>
      </c>
      <c r="C735" t="s">
        <v>1438</v>
      </c>
      <c r="D735" s="32">
        <f>D734</f>
        <v>614.025301204819</v>
      </c>
      <c r="E735" t="s">
        <v>984</v>
      </c>
      <c r="F735" s="31" t="s">
        <v>1500</v>
      </c>
      <c r="G735" t="s">
        <v>985</v>
      </c>
      <c r="H735" s="1">
        <v>644.72656626506</v>
      </c>
    </row>
    <row r="736" spans="8:8" ht="27.75" hidden="1" customHeight="1">
      <c r="A736" s="34" t="s">
        <v>526</v>
      </c>
      <c r="B736" s="31" t="s">
        <v>8</v>
      </c>
      <c r="C736" t="s">
        <v>1276</v>
      </c>
      <c r="D736" s="32">
        <v>618.520599059497</v>
      </c>
      <c r="E736" t="s">
        <v>9</v>
      </c>
      <c r="F736" s="31" t="s">
        <v>1490</v>
      </c>
      <c r="G736" t="s">
        <v>51</v>
      </c>
      <c r="H736" s="1">
        <v>649.446629012472</v>
      </c>
    </row>
    <row r="737" spans="8:8" ht="27.75" hidden="1" customHeight="1">
      <c r="A737" s="34" t="s">
        <v>330</v>
      </c>
      <c r="B737" s="31" t="s">
        <v>202</v>
      </c>
      <c r="C737" t="s">
        <v>1168</v>
      </c>
      <c r="D737" s="32">
        <v>625.811953659821</v>
      </c>
      <c r="E737" t="s">
        <v>334</v>
      </c>
      <c r="F737" s="31" t="s">
        <v>202</v>
      </c>
      <c r="G737" t="s">
        <v>335</v>
      </c>
      <c r="H737" s="1">
        <v>657.102551342812</v>
      </c>
    </row>
    <row r="738" spans="8:8" ht="27.75" hidden="1" customHeight="1">
      <c r="A738" s="34" t="s">
        <v>330</v>
      </c>
      <c r="B738" s="31" t="s">
        <v>202</v>
      </c>
      <c r="C738" t="s">
        <v>1168</v>
      </c>
      <c r="D738" s="32">
        <f>D737</f>
        <v>625.811953659821</v>
      </c>
      <c r="E738" t="s">
        <v>23</v>
      </c>
      <c r="F738" s="31" t="s">
        <v>1502</v>
      </c>
      <c r="G738" t="s">
        <v>25</v>
      </c>
      <c r="H738" s="1">
        <v>657.102551342812</v>
      </c>
    </row>
    <row r="739" spans="8:8" ht="27.75" hidden="1" customHeight="1">
      <c r="A739" s="34" t="s">
        <v>330</v>
      </c>
      <c r="B739" s="31" t="s">
        <v>202</v>
      </c>
      <c r="C739" t="s">
        <v>1168</v>
      </c>
      <c r="D739" s="32">
        <f>D738</f>
        <v>625.811953659821</v>
      </c>
      <c r="E739" t="s">
        <v>69</v>
      </c>
      <c r="F739" s="31" t="s">
        <v>70</v>
      </c>
      <c r="G739" t="s">
        <v>71</v>
      </c>
      <c r="H739" s="1">
        <v>657.102551342812</v>
      </c>
    </row>
    <row r="740" spans="8:8" ht="27.75" hidden="1" customHeight="1">
      <c r="A740" s="34" t="s">
        <v>330</v>
      </c>
      <c r="B740" s="31" t="s">
        <v>202</v>
      </c>
      <c r="C740" t="s">
        <v>1168</v>
      </c>
      <c r="D740" s="32">
        <f>D739</f>
        <v>625.811953659821</v>
      </c>
      <c r="E740" t="s">
        <v>72</v>
      </c>
      <c r="F740" s="31" t="s">
        <v>1529</v>
      </c>
      <c r="G740" t="s">
        <v>337</v>
      </c>
      <c r="H740" s="1">
        <v>657.102551342812</v>
      </c>
    </row>
    <row r="741" spans="8:8" ht="27.75" hidden="1" customHeight="1">
      <c r="A741" s="31" t="s">
        <v>1025</v>
      </c>
      <c r="B741" s="31" t="s">
        <v>8</v>
      </c>
      <c r="C741" t="s">
        <v>1449</v>
      </c>
      <c r="D741" s="32">
        <v>634.456970819824</v>
      </c>
      <c r="E741" t="s">
        <v>9</v>
      </c>
      <c r="F741" s="31" t="s">
        <v>1490</v>
      </c>
      <c r="G741" t="s">
        <v>51</v>
      </c>
      <c r="H741" s="1">
        <v>666.179819360815</v>
      </c>
    </row>
    <row r="742" spans="8:8" ht="27.75" hidden="1" customHeight="1">
      <c r="A742" s="31" t="s">
        <v>1025</v>
      </c>
      <c r="B742" s="31" t="s">
        <v>8</v>
      </c>
      <c r="C742" t="s">
        <v>1449</v>
      </c>
      <c r="D742" s="32">
        <f>D741</f>
        <v>634.456970819824</v>
      </c>
      <c r="E742" t="s">
        <v>76</v>
      </c>
      <c r="F742" s="31" t="s">
        <v>1501</v>
      </c>
      <c r="G742" t="s">
        <v>117</v>
      </c>
      <c r="H742" s="1">
        <v>666.179819360815</v>
      </c>
    </row>
    <row r="743" spans="8:8" ht="27.75" hidden="1" customHeight="1">
      <c r="A743" s="34" t="s">
        <v>1025</v>
      </c>
      <c r="B743" s="31" t="s">
        <v>193</v>
      </c>
      <c r="C743" t="s">
        <v>1449</v>
      </c>
      <c r="D743" s="32">
        <f>D742</f>
        <v>634.456970819824</v>
      </c>
      <c r="E743" t="s">
        <v>63</v>
      </c>
      <c r="F743" s="31" t="s">
        <v>1510</v>
      </c>
      <c r="G743" t="s">
        <v>86</v>
      </c>
      <c r="H743" s="1">
        <v>666.179819360815</v>
      </c>
    </row>
    <row r="744" spans="8:8" ht="27.75" hidden="1" customHeight="1">
      <c r="A744" s="33" t="s">
        <v>96</v>
      </c>
      <c r="B744" s="31" t="s">
        <v>8</v>
      </c>
      <c r="C744" t="s">
        <v>1078</v>
      </c>
      <c r="D744" s="32">
        <v>637.536166872266</v>
      </c>
      <c r="E744" t="s">
        <v>9</v>
      </c>
      <c r="F744" s="31" t="s">
        <v>1490</v>
      </c>
      <c r="G744" t="s">
        <v>51</v>
      </c>
      <c r="H744" s="1">
        <v>669.41297521588</v>
      </c>
    </row>
    <row r="745" spans="8:8" ht="27.75" hidden="1" customHeight="1">
      <c r="A745" s="31" t="s">
        <v>941</v>
      </c>
      <c r="B745" s="31" t="s">
        <v>317</v>
      </c>
      <c r="C745" t="s">
        <v>1423</v>
      </c>
      <c r="D745" s="32">
        <v>646.881245474294</v>
      </c>
      <c r="E745" t="s">
        <v>23</v>
      </c>
      <c r="F745" s="31" t="s">
        <v>1502</v>
      </c>
      <c r="G745" t="s">
        <v>25</v>
      </c>
      <c r="H745" s="1">
        <v>679.225307748009</v>
      </c>
    </row>
    <row r="746" spans="8:8" ht="27.75" hidden="1" customHeight="1">
      <c r="A746" s="33" t="s">
        <v>941</v>
      </c>
      <c r="B746" s="31" t="s">
        <v>317</v>
      </c>
      <c r="C746" t="s">
        <v>1423</v>
      </c>
      <c r="D746" s="32">
        <f t="shared" si="17" ref="D746:D756">D745</f>
        <v>646.881245474294</v>
      </c>
      <c r="E746" t="s">
        <v>953</v>
      </c>
      <c r="F746" s="31" t="s">
        <v>1530</v>
      </c>
      <c r="G746" t="s">
        <v>954</v>
      </c>
      <c r="H746" s="1">
        <v>679.225307748009</v>
      </c>
    </row>
    <row r="747" spans="8:8" ht="27.75" hidden="1" customHeight="1">
      <c r="A747" s="31" t="s">
        <v>941</v>
      </c>
      <c r="B747" s="31" t="s">
        <v>317</v>
      </c>
      <c r="C747" t="s">
        <v>1423</v>
      </c>
      <c r="D747" s="32">
        <f t="shared" si="17"/>
        <v>646.881245474294</v>
      </c>
      <c r="E747" t="s">
        <v>26</v>
      </c>
      <c r="F747" s="31" t="s">
        <v>1498</v>
      </c>
      <c r="G747" t="s">
        <v>28</v>
      </c>
      <c r="H747" s="1">
        <v>679.225307748009</v>
      </c>
    </row>
    <row r="748" spans="8:8" ht="27.75" hidden="1" customHeight="1">
      <c r="A748" s="33" t="s">
        <v>941</v>
      </c>
      <c r="B748" s="31" t="s">
        <v>317</v>
      </c>
      <c r="C748" t="s">
        <v>1423</v>
      </c>
      <c r="D748" s="32">
        <f t="shared" si="17"/>
        <v>646.881245474294</v>
      </c>
      <c r="E748" t="s">
        <v>272</v>
      </c>
      <c r="F748" s="31" t="s">
        <v>1507</v>
      </c>
      <c r="G748" t="s">
        <v>274</v>
      </c>
      <c r="H748" s="1">
        <v>679.225307748009</v>
      </c>
    </row>
    <row r="749" spans="8:8" ht="27.75" hidden="1" customHeight="1">
      <c r="A749" s="31" t="s">
        <v>941</v>
      </c>
      <c r="B749" s="31" t="s">
        <v>317</v>
      </c>
      <c r="C749" t="s">
        <v>1423</v>
      </c>
      <c r="D749" s="32">
        <f t="shared" si="17"/>
        <v>646.881245474294</v>
      </c>
      <c r="E749" t="s">
        <v>275</v>
      </c>
      <c r="F749" s="31" t="s">
        <v>1507</v>
      </c>
      <c r="G749" t="s">
        <v>276</v>
      </c>
      <c r="H749" s="1">
        <v>679.225307748009</v>
      </c>
    </row>
    <row r="750" spans="8:8" ht="27.75" hidden="1" customHeight="1">
      <c r="A750" s="33" t="s">
        <v>941</v>
      </c>
      <c r="B750" s="31" t="s">
        <v>317</v>
      </c>
      <c r="C750" t="s">
        <v>1423</v>
      </c>
      <c r="D750" s="32">
        <f t="shared" si="17"/>
        <v>646.881245474294</v>
      </c>
      <c r="E750" t="s">
        <v>955</v>
      </c>
      <c r="F750" s="31" t="s">
        <v>1531</v>
      </c>
      <c r="G750" t="s">
        <v>956</v>
      </c>
      <c r="H750" s="1">
        <v>679.225307748009</v>
      </c>
    </row>
    <row r="751" spans="8:8" ht="27.75" hidden="1" customHeight="1">
      <c r="A751" s="31" t="s">
        <v>701</v>
      </c>
      <c r="B751" s="31" t="s">
        <v>719</v>
      </c>
      <c r="C751" t="s">
        <v>1330</v>
      </c>
      <c r="D751" s="32">
        <f t="shared" si="17"/>
        <v>646.881245474294</v>
      </c>
      <c r="E751" t="s">
        <v>12</v>
      </c>
      <c r="F751" s="31" t="s">
        <v>1483</v>
      </c>
      <c r="G751" t="s">
        <v>14</v>
      </c>
      <c r="H751" s="1">
        <v>694.628205700743</v>
      </c>
    </row>
    <row r="752" spans="8:8" ht="27.75" hidden="1" customHeight="1">
      <c r="A752" s="33" t="s">
        <v>656</v>
      </c>
      <c r="B752" s="31" t="s">
        <v>657</v>
      </c>
      <c r="C752" t="s">
        <v>1313</v>
      </c>
      <c r="D752" s="32">
        <f t="shared" si="17"/>
        <v>646.881245474294</v>
      </c>
      <c r="E752" t="s">
        <v>26</v>
      </c>
      <c r="F752" s="31" t="s">
        <v>1498</v>
      </c>
      <c r="G752" t="s">
        <v>28</v>
      </c>
      <c r="H752" s="1">
        <v>696.033676152181</v>
      </c>
    </row>
    <row r="753" spans="8:8" ht="27.75" hidden="1" customHeight="1">
      <c r="A753" s="34" t="s">
        <v>656</v>
      </c>
      <c r="B753" s="31" t="s">
        <v>657</v>
      </c>
      <c r="C753" t="s">
        <v>1313</v>
      </c>
      <c r="D753" s="32">
        <f t="shared" si="17"/>
        <v>646.881245474294</v>
      </c>
      <c r="E753" t="s">
        <v>132</v>
      </c>
      <c r="F753" s="31" t="s">
        <v>658</v>
      </c>
      <c r="G753" t="s">
        <v>659</v>
      </c>
      <c r="H753" s="1">
        <v>696.033676152181</v>
      </c>
    </row>
    <row r="754" spans="8:8" ht="27.75" hidden="1" customHeight="1">
      <c r="A754" s="33" t="s">
        <v>656</v>
      </c>
      <c r="B754" s="31" t="s">
        <v>657</v>
      </c>
      <c r="C754" t="s">
        <v>1313</v>
      </c>
      <c r="D754" s="32">
        <f t="shared" si="17"/>
        <v>646.881245474294</v>
      </c>
      <c r="E754" t="s">
        <v>135</v>
      </c>
      <c r="F754" s="31" t="s">
        <v>1499</v>
      </c>
      <c r="G754" t="s">
        <v>548</v>
      </c>
      <c r="H754" s="1">
        <v>696.033676152181</v>
      </c>
    </row>
    <row r="755" spans="8:8" ht="27.75" hidden="1" customHeight="1">
      <c r="A755" s="34" t="s">
        <v>656</v>
      </c>
      <c r="B755" s="31" t="s">
        <v>657</v>
      </c>
      <c r="C755" t="s">
        <v>1313</v>
      </c>
      <c r="D755" s="32">
        <f t="shared" si="17"/>
        <v>646.881245474294</v>
      </c>
      <c r="E755" t="s">
        <v>660</v>
      </c>
      <c r="F755" s="31" t="s">
        <v>657</v>
      </c>
      <c r="G755" t="s">
        <v>662</v>
      </c>
      <c r="H755" s="1">
        <v>696.033676152181</v>
      </c>
    </row>
    <row r="756" spans="8:8" ht="27.75" hidden="1" customHeight="1">
      <c r="A756" s="31" t="s">
        <v>656</v>
      </c>
      <c r="B756" s="31" t="s">
        <v>657</v>
      </c>
      <c r="C756" t="s">
        <v>1313</v>
      </c>
      <c r="D756" s="32">
        <f t="shared" si="17"/>
        <v>646.881245474294</v>
      </c>
      <c r="E756" t="s">
        <v>663</v>
      </c>
      <c r="F756" s="31" t="s">
        <v>1532</v>
      </c>
      <c r="G756" t="s">
        <v>665</v>
      </c>
      <c r="H756" s="1">
        <v>696.033676152181</v>
      </c>
    </row>
    <row r="757" spans="8:8" ht="27.75" hidden="1" customHeight="1">
      <c r="A757" s="34" t="s">
        <v>979</v>
      </c>
      <c r="B757" s="31" t="s">
        <v>8</v>
      </c>
      <c r="C757" t="s">
        <v>1435</v>
      </c>
      <c r="D757" s="32">
        <v>663.039581340984</v>
      </c>
      <c r="E757" t="s">
        <v>9</v>
      </c>
      <c r="F757" s="31" t="s">
        <v>1490</v>
      </c>
      <c r="G757" t="s">
        <v>51</v>
      </c>
      <c r="H757" s="1">
        <v>696.191560408033</v>
      </c>
    </row>
    <row r="758" spans="8:8" ht="27.75" hidden="1" customHeight="1">
      <c r="A758" s="34" t="s">
        <v>828</v>
      </c>
      <c r="B758" s="31" t="s">
        <v>102</v>
      </c>
      <c r="C758" t="s">
        <v>1380</v>
      </c>
      <c r="D758" s="32">
        <f>D757</f>
        <v>663.039581340984</v>
      </c>
      <c r="E758" t="s">
        <v>12</v>
      </c>
      <c r="F758" s="31" t="s">
        <v>1483</v>
      </c>
      <c r="G758" t="s">
        <v>14</v>
      </c>
      <c r="H758" s="1">
        <v>704.811928611738</v>
      </c>
    </row>
    <row r="759" spans="8:8" ht="27.75" hidden="1" customHeight="1">
      <c r="A759" s="34" t="s">
        <v>959</v>
      </c>
      <c r="B759" s="31" t="s">
        <v>155</v>
      </c>
      <c r="C759" t="s">
        <v>1426</v>
      </c>
      <c r="D759" s="32">
        <f>D758</f>
        <v>663.039581340984</v>
      </c>
      <c r="E759" t="s">
        <v>12</v>
      </c>
      <c r="F759" s="31" t="s">
        <v>1486</v>
      </c>
      <c r="G759" t="s">
        <v>209</v>
      </c>
      <c r="H759" s="1">
        <v>711.7171875</v>
      </c>
    </row>
    <row r="760" spans="8:8" ht="27.75" hidden="1" customHeight="1">
      <c r="A760" s="31" t="s">
        <v>743</v>
      </c>
      <c r="B760" s="31" t="s">
        <v>8</v>
      </c>
      <c r="C760" t="s">
        <v>1343</v>
      </c>
      <c r="D760" s="32">
        <v>681.119589977221</v>
      </c>
      <c r="E760" t="s">
        <v>9</v>
      </c>
      <c r="F760" s="31" t="s">
        <v>1490</v>
      </c>
      <c r="G760" t="s">
        <v>51</v>
      </c>
      <c r="H760" s="1">
        <v>715.175569476082</v>
      </c>
    </row>
    <row r="761" spans="8:8" ht="27.75" hidden="1" customHeight="1">
      <c r="A761" s="31" t="s">
        <v>113</v>
      </c>
      <c r="B761" s="31" t="s">
        <v>8</v>
      </c>
      <c r="C761" t="s">
        <v>1089</v>
      </c>
      <c r="D761" s="32">
        <v>685.871826328142</v>
      </c>
      <c r="E761" t="s">
        <v>9</v>
      </c>
      <c r="F761" s="31" t="s">
        <v>1490</v>
      </c>
      <c r="G761" t="s">
        <v>51</v>
      </c>
      <c r="H761" s="1">
        <v>720.165417644549</v>
      </c>
    </row>
    <row r="762" spans="8:8" ht="27.75" hidden="1" customHeight="1">
      <c r="A762" s="31" t="s">
        <v>477</v>
      </c>
      <c r="B762" s="31" t="s">
        <v>8</v>
      </c>
      <c r="C762" t="s">
        <v>1249</v>
      </c>
      <c r="D762" s="32">
        <v>693.809895037196</v>
      </c>
      <c r="E762" t="s">
        <v>9</v>
      </c>
      <c r="F762" s="31" t="s">
        <v>10</v>
      </c>
      <c r="G762" t="s">
        <v>48</v>
      </c>
      <c r="H762" s="1">
        <v>728.500389789055</v>
      </c>
    </row>
    <row r="763" spans="8:8" ht="27.75" hidden="1" customHeight="1">
      <c r="A763" s="34" t="s">
        <v>374</v>
      </c>
      <c r="B763" s="31" t="s">
        <v>8</v>
      </c>
      <c r="C763" t="s">
        <v>1192</v>
      </c>
      <c r="D763" s="32">
        <v>698.374936270011</v>
      </c>
      <c r="E763" t="s">
        <v>9</v>
      </c>
      <c r="F763" s="31" t="s">
        <v>10</v>
      </c>
      <c r="G763" t="s">
        <v>48</v>
      </c>
      <c r="H763" s="1">
        <v>733.293683083512</v>
      </c>
    </row>
    <row r="764" spans="8:8" ht="27.75" hidden="1" customHeight="1">
      <c r="A764" s="34" t="s">
        <v>792</v>
      </c>
      <c r="B764" s="31" t="s">
        <v>813</v>
      </c>
      <c r="C764" t="s">
        <v>1373</v>
      </c>
      <c r="D764" s="32">
        <v>700.253277531262</v>
      </c>
      <c r="E764" t="s">
        <v>814</v>
      </c>
      <c r="F764" s="31" t="s">
        <v>1533</v>
      </c>
      <c r="G764" t="s">
        <v>816</v>
      </c>
      <c r="H764" s="1">
        <v>735.265941407826</v>
      </c>
    </row>
    <row r="765" spans="8:8" ht="27.75" hidden="1" customHeight="1">
      <c r="A765" s="31" t="s">
        <v>792</v>
      </c>
      <c r="B765" s="31" t="s">
        <v>813</v>
      </c>
      <c r="C765" t="s">
        <v>1373</v>
      </c>
      <c r="D765" s="32">
        <f>D764</f>
        <v>700.253277531262</v>
      </c>
      <c r="E765" t="s">
        <v>23</v>
      </c>
      <c r="F765" s="31" t="s">
        <v>1502</v>
      </c>
      <c r="G765" t="s">
        <v>25</v>
      </c>
      <c r="H765" s="1">
        <v>735.265941407826</v>
      </c>
    </row>
    <row r="766" spans="8:8" ht="27.75" hidden="1" customHeight="1">
      <c r="A766" s="34" t="s">
        <v>792</v>
      </c>
      <c r="B766" s="31" t="s">
        <v>813</v>
      </c>
      <c r="C766" t="s">
        <v>1373</v>
      </c>
      <c r="D766" s="32">
        <f>D765</f>
        <v>700.253277531262</v>
      </c>
      <c r="E766" t="s">
        <v>26</v>
      </c>
      <c r="F766" s="31" t="s">
        <v>1498</v>
      </c>
      <c r="G766" t="s">
        <v>28</v>
      </c>
      <c r="H766" s="1">
        <v>735.265941407826</v>
      </c>
    </row>
    <row r="767" spans="8:8" ht="27.75" hidden="1" customHeight="1">
      <c r="A767" s="33" t="s">
        <v>792</v>
      </c>
      <c r="B767" s="31" t="s">
        <v>813</v>
      </c>
      <c r="C767" t="s">
        <v>1373</v>
      </c>
      <c r="D767" s="32">
        <f>D766</f>
        <v>700.253277531262</v>
      </c>
      <c r="E767" t="s">
        <v>803</v>
      </c>
      <c r="F767" s="31" t="s">
        <v>1534</v>
      </c>
      <c r="G767" t="s">
        <v>805</v>
      </c>
      <c r="H767" s="1">
        <v>735.265941407826</v>
      </c>
    </row>
    <row r="768" spans="8:8" ht="27.75" hidden="1" customHeight="1">
      <c r="A768" s="31" t="s">
        <v>792</v>
      </c>
      <c r="B768" s="31" t="s">
        <v>813</v>
      </c>
      <c r="C768" t="s">
        <v>1373</v>
      </c>
      <c r="D768" s="32">
        <f>D767</f>
        <v>700.253277531262</v>
      </c>
      <c r="E768" t="s">
        <v>806</v>
      </c>
      <c r="F768" s="31" t="s">
        <v>202</v>
      </c>
      <c r="G768" t="s">
        <v>817</v>
      </c>
      <c r="H768" s="1">
        <v>735.265941407826</v>
      </c>
    </row>
    <row r="769" spans="8:8" ht="27.75" hidden="1" customHeight="1">
      <c r="A769" s="33" t="s">
        <v>792</v>
      </c>
      <c r="B769" s="31" t="s">
        <v>813</v>
      </c>
      <c r="C769" t="s">
        <v>1373</v>
      </c>
      <c r="D769" s="32">
        <f>D768</f>
        <v>700.253277531262</v>
      </c>
      <c r="E769" t="s">
        <v>818</v>
      </c>
      <c r="F769" s="31" t="s">
        <v>1535</v>
      </c>
      <c r="G769" t="s">
        <v>819</v>
      </c>
      <c r="H769" s="1">
        <v>735.265941407826</v>
      </c>
    </row>
    <row r="770" spans="8:8" ht="27.75" hidden="1" customHeight="1">
      <c r="A770" s="31" t="s">
        <v>15</v>
      </c>
      <c r="B770" s="31" t="s">
        <v>31</v>
      </c>
      <c r="C770" t="s">
        <v>1054</v>
      </c>
      <c r="D770" s="32">
        <v>31654.0042432561</v>
      </c>
      <c r="E770" t="s">
        <v>12</v>
      </c>
      <c r="F770" s="31" t="s">
        <v>1488</v>
      </c>
      <c r="G770" t="s">
        <v>39</v>
      </c>
      <c r="H770" s="1">
        <v>738.710099009309</v>
      </c>
    </row>
    <row r="771" spans="8:8" ht="27.75" hidden="1" customHeight="1">
      <c r="A771" s="34" t="s">
        <v>88</v>
      </c>
      <c r="B771" s="31" t="s">
        <v>8</v>
      </c>
      <c r="C771" t="s">
        <v>1072</v>
      </c>
      <c r="D771" s="32">
        <v>703.714053614947</v>
      </c>
      <c r="E771" t="s">
        <v>9</v>
      </c>
      <c r="F771" s="31" t="s">
        <v>10</v>
      </c>
      <c r="G771" t="s">
        <v>48</v>
      </c>
      <c r="H771" s="1">
        <v>738.899756295695</v>
      </c>
    </row>
    <row r="772" spans="8:8" ht="27.75" hidden="1" customHeight="1">
      <c r="A772" s="31" t="s">
        <v>392</v>
      </c>
      <c r="B772" s="31" t="s">
        <v>8</v>
      </c>
      <c r="C772" t="s">
        <v>1206</v>
      </c>
      <c r="D772" s="32">
        <v>707.553219213081</v>
      </c>
      <c r="E772" t="s">
        <v>9</v>
      </c>
      <c r="F772" s="31" t="s">
        <v>10</v>
      </c>
      <c r="G772" t="s">
        <v>48</v>
      </c>
      <c r="H772" s="1">
        <v>742.930880173735</v>
      </c>
    </row>
    <row r="773" spans="8:8" ht="27.75" hidden="1" customHeight="1">
      <c r="A773" s="31" t="s">
        <v>192</v>
      </c>
      <c r="B773" s="31" t="s">
        <v>8</v>
      </c>
      <c r="C773" t="s">
        <v>1113</v>
      </c>
      <c r="D773" s="32">
        <v>720.807255592142</v>
      </c>
      <c r="E773" t="s">
        <v>9</v>
      </c>
      <c r="F773" s="31" t="s">
        <v>1490</v>
      </c>
      <c r="G773" t="s">
        <v>51</v>
      </c>
      <c r="H773" s="1">
        <v>756.84761837175</v>
      </c>
    </row>
    <row r="774" spans="8:8" ht="27.75" hidden="1" customHeight="1">
      <c r="A774" s="34" t="s">
        <v>192</v>
      </c>
      <c r="B774" s="31" t="s">
        <v>193</v>
      </c>
      <c r="C774" t="s">
        <v>1113</v>
      </c>
      <c r="D774" s="32">
        <v>720.807255592142</v>
      </c>
      <c r="E774" t="s">
        <v>63</v>
      </c>
      <c r="F774" s="31" t="s">
        <v>1510</v>
      </c>
      <c r="G774" t="s">
        <v>86</v>
      </c>
      <c r="H774" s="1">
        <v>756.84761837175</v>
      </c>
    </row>
    <row r="775" spans="8:8" ht="27.75" hidden="1" customHeight="1">
      <c r="A775" s="31" t="s">
        <v>689</v>
      </c>
      <c r="B775" s="31" t="s">
        <v>181</v>
      </c>
      <c r="C775" t="s">
        <v>1325</v>
      </c>
      <c r="D775" s="32">
        <f>D774</f>
        <v>720.807255592142</v>
      </c>
      <c r="E775" t="s">
        <v>690</v>
      </c>
      <c r="F775" s="31" t="s">
        <v>181</v>
      </c>
      <c r="G775" t="s">
        <v>691</v>
      </c>
      <c r="H775" s="1">
        <v>757.519211739571</v>
      </c>
    </row>
    <row r="776" spans="8:8" ht="27.75" hidden="1" customHeight="1">
      <c r="A776" s="33" t="s">
        <v>689</v>
      </c>
      <c r="B776" s="31" t="s">
        <v>181</v>
      </c>
      <c r="C776" t="s">
        <v>1325</v>
      </c>
      <c r="D776" s="32">
        <f>D775</f>
        <v>720.807255592142</v>
      </c>
      <c r="E776" t="s">
        <v>694</v>
      </c>
      <c r="F776" s="31" t="s">
        <v>1503</v>
      </c>
      <c r="G776" t="s">
        <v>695</v>
      </c>
      <c r="H776" s="1">
        <v>757.519211739571</v>
      </c>
    </row>
    <row r="777" spans="8:8" ht="27.75" hidden="1" customHeight="1">
      <c r="A777" s="31" t="s">
        <v>264</v>
      </c>
      <c r="B777" s="31" t="s">
        <v>265</v>
      </c>
      <c r="C777" t="s">
        <v>1152</v>
      </c>
      <c r="D777" s="32">
        <f>D776</f>
        <v>720.807255592142</v>
      </c>
      <c r="E777" t="s">
        <v>12</v>
      </c>
      <c r="F777" s="31" t="s">
        <v>1486</v>
      </c>
      <c r="G777" t="s">
        <v>209</v>
      </c>
      <c r="H777" s="1">
        <v>769.259881239699</v>
      </c>
    </row>
    <row r="778" spans="8:8" ht="27.75" hidden="1" customHeight="1">
      <c r="A778" s="34" t="s">
        <v>653</v>
      </c>
      <c r="B778" s="31" t="s">
        <v>429</v>
      </c>
      <c r="C778" t="s">
        <v>1312</v>
      </c>
      <c r="D778" s="32">
        <f>D777</f>
        <v>720.807255592142</v>
      </c>
      <c r="E778" t="s">
        <v>12</v>
      </c>
      <c r="F778" s="31" t="s">
        <v>1487</v>
      </c>
      <c r="G778" t="s">
        <v>30</v>
      </c>
      <c r="H778" s="1">
        <v>788.986813695858</v>
      </c>
    </row>
    <row r="779" spans="8:8" ht="27.75" hidden="1" customHeight="1">
      <c r="A779" s="34" t="s">
        <v>264</v>
      </c>
      <c r="B779" s="31" t="s">
        <v>303</v>
      </c>
      <c r="C779" t="s">
        <v>1161</v>
      </c>
      <c r="D779" s="32">
        <v>751.795245940221</v>
      </c>
      <c r="E779" t="s">
        <v>23</v>
      </c>
      <c r="F779" s="31" t="s">
        <v>1502</v>
      </c>
      <c r="G779" t="s">
        <v>25</v>
      </c>
      <c r="H779" s="1">
        <v>789.385008237232</v>
      </c>
    </row>
    <row r="780" spans="8:8" ht="27.75" hidden="1" customHeight="1">
      <c r="A780" s="34" t="s">
        <v>264</v>
      </c>
      <c r="B780" s="31" t="s">
        <v>303</v>
      </c>
      <c r="C780" t="s">
        <v>1161</v>
      </c>
      <c r="D780" s="32">
        <f t="shared" si="18" ref="D780:D785">D779</f>
        <v>751.795245940221</v>
      </c>
      <c r="E780" t="s">
        <v>26</v>
      </c>
      <c r="F780" s="31" t="s">
        <v>1498</v>
      </c>
      <c r="G780" t="s">
        <v>28</v>
      </c>
      <c r="H780" s="1">
        <v>789.385008237232</v>
      </c>
    </row>
    <row r="781" spans="8:8" ht="27.75" hidden="1" customHeight="1">
      <c r="A781" s="31" t="s">
        <v>264</v>
      </c>
      <c r="B781" s="31" t="s">
        <v>303</v>
      </c>
      <c r="C781" t="s">
        <v>1161</v>
      </c>
      <c r="D781" s="32">
        <f t="shared" si="18"/>
        <v>751.795245940221</v>
      </c>
      <c r="E781" t="s">
        <v>63</v>
      </c>
      <c r="F781" s="31" t="s">
        <v>1511</v>
      </c>
      <c r="G781" t="s">
        <v>169</v>
      </c>
      <c r="H781" s="1">
        <v>789.385008237232</v>
      </c>
    </row>
    <row r="782" spans="8:8" ht="27.75" hidden="1" customHeight="1">
      <c r="A782" s="34" t="s">
        <v>264</v>
      </c>
      <c r="B782" s="31" t="s">
        <v>303</v>
      </c>
      <c r="C782" t="s">
        <v>1161</v>
      </c>
      <c r="D782" s="32">
        <f t="shared" si="18"/>
        <v>751.795245940221</v>
      </c>
      <c r="E782" t="s">
        <v>304</v>
      </c>
      <c r="F782" s="31" t="s">
        <v>1536</v>
      </c>
      <c r="G782" t="s">
        <v>306</v>
      </c>
      <c r="H782" s="1">
        <v>789.385008237232</v>
      </c>
    </row>
    <row r="783" spans="8:8" ht="27.75" hidden="1" customHeight="1">
      <c r="A783" s="31" t="s">
        <v>264</v>
      </c>
      <c r="B783" s="31" t="s">
        <v>303</v>
      </c>
      <c r="C783" t="s">
        <v>1161</v>
      </c>
      <c r="D783" s="32">
        <f t="shared" si="18"/>
        <v>751.795245940221</v>
      </c>
      <c r="E783" t="s">
        <v>307</v>
      </c>
      <c r="F783" s="31" t="s">
        <v>1527</v>
      </c>
      <c r="G783" t="s">
        <v>309</v>
      </c>
      <c r="H783" s="1">
        <v>789.385008237232</v>
      </c>
    </row>
    <row r="784" spans="8:8" ht="27.75" hidden="1" customHeight="1">
      <c r="A784" s="33" t="s">
        <v>264</v>
      </c>
      <c r="B784" s="31" t="s">
        <v>303</v>
      </c>
      <c r="C784" t="s">
        <v>1161</v>
      </c>
      <c r="D784" s="32">
        <f t="shared" si="18"/>
        <v>751.795245940221</v>
      </c>
      <c r="E784" t="s">
        <v>310</v>
      </c>
      <c r="F784" s="31" t="s">
        <v>1537</v>
      </c>
      <c r="G784" t="s">
        <v>312</v>
      </c>
      <c r="H784" s="1">
        <v>789.385008237232</v>
      </c>
    </row>
    <row r="785" spans="8:8" ht="27.75" hidden="1" customHeight="1">
      <c r="A785" s="31" t="s">
        <v>543</v>
      </c>
      <c r="B785" s="31" t="s">
        <v>544</v>
      </c>
      <c r="C785" t="s">
        <v>1282</v>
      </c>
      <c r="D785" s="32">
        <f t="shared" si="18"/>
        <v>751.795245940221</v>
      </c>
      <c r="E785" t="s">
        <v>555</v>
      </c>
      <c r="F785" s="31" t="s">
        <v>556</v>
      </c>
      <c r="G785" t="s">
        <v>557</v>
      </c>
      <c r="H785" s="1">
        <v>796.701806290875</v>
      </c>
    </row>
    <row r="786" spans="8:8" ht="27.75" hidden="1" customHeight="1">
      <c r="A786" s="33" t="s">
        <v>467</v>
      </c>
      <c r="B786" s="31" t="s">
        <v>8</v>
      </c>
      <c r="C786" t="s">
        <v>1239</v>
      </c>
      <c r="D786" s="32">
        <v>771.703271784904</v>
      </c>
      <c r="E786" t="s">
        <v>9</v>
      </c>
      <c r="F786" s="31" t="s">
        <v>10</v>
      </c>
      <c r="G786" t="s">
        <v>48</v>
      </c>
      <c r="H786" s="1">
        <v>810.28843537415</v>
      </c>
    </row>
    <row r="787" spans="8:8" ht="27.75" hidden="1" customHeight="1">
      <c r="A787" s="31" t="s">
        <v>375</v>
      </c>
      <c r="B787" s="31" t="s">
        <v>8</v>
      </c>
      <c r="C787" t="s">
        <v>1193</v>
      </c>
      <c r="D787" s="32">
        <v>771.876239141543</v>
      </c>
      <c r="E787" t="s">
        <v>9</v>
      </c>
      <c r="F787" s="31" t="s">
        <v>10</v>
      </c>
      <c r="G787" t="s">
        <v>48</v>
      </c>
      <c r="H787" s="1">
        <v>810.47005109862</v>
      </c>
    </row>
    <row r="788" spans="8:8" ht="27.75" hidden="1" customHeight="1">
      <c r="A788" s="31" t="s">
        <v>503</v>
      </c>
      <c r="B788" s="31" t="s">
        <v>8</v>
      </c>
      <c r="C788" t="s">
        <v>1260</v>
      </c>
      <c r="D788" s="32">
        <v>775.813539192399</v>
      </c>
      <c r="E788" t="s">
        <v>9</v>
      </c>
      <c r="F788" s="31" t="s">
        <v>1490</v>
      </c>
      <c r="G788" t="s">
        <v>51</v>
      </c>
      <c r="H788" s="1">
        <v>814.604216152019</v>
      </c>
    </row>
    <row r="789" spans="8:8" ht="27.75" hidden="1" customHeight="1">
      <c r="A789" s="34" t="s">
        <v>668</v>
      </c>
      <c r="B789" s="31" t="s">
        <v>8</v>
      </c>
      <c r="C789" t="s">
        <v>1314</v>
      </c>
      <c r="D789" s="32">
        <v>782.318092682423</v>
      </c>
      <c r="E789" t="s">
        <v>9</v>
      </c>
      <c r="F789" s="31" t="s">
        <v>1493</v>
      </c>
      <c r="G789" t="s">
        <v>152</v>
      </c>
      <c r="H789" s="1">
        <v>821.433997316545</v>
      </c>
    </row>
    <row r="790" spans="8:8" ht="27.75" hidden="1" customHeight="1">
      <c r="A790" s="31" t="s">
        <v>669</v>
      </c>
      <c r="B790" s="31" t="s">
        <v>8</v>
      </c>
      <c r="C790" t="s">
        <v>1314</v>
      </c>
      <c r="D790" s="32">
        <v>782.318092682423</v>
      </c>
      <c r="E790" t="s">
        <v>9</v>
      </c>
      <c r="F790" s="31" t="s">
        <v>1490</v>
      </c>
      <c r="G790" t="s">
        <v>51</v>
      </c>
      <c r="H790" s="1">
        <v>821.433997316545</v>
      </c>
    </row>
    <row r="791" spans="8:8" ht="27.75" hidden="1" customHeight="1">
      <c r="A791" s="34" t="s">
        <v>669</v>
      </c>
      <c r="B791" s="31" t="s">
        <v>8</v>
      </c>
      <c r="C791" t="s">
        <v>1314</v>
      </c>
      <c r="D791" s="32">
        <f>D790</f>
        <v>782.318092682423</v>
      </c>
      <c r="E791" t="s">
        <v>76</v>
      </c>
      <c r="F791" s="31" t="s">
        <v>1501</v>
      </c>
      <c r="G791" t="s">
        <v>117</v>
      </c>
      <c r="H791" s="1">
        <v>821.433997316545</v>
      </c>
    </row>
    <row r="792" spans="8:8" ht="27.75" hidden="1" customHeight="1">
      <c r="A792" s="31" t="s">
        <v>670</v>
      </c>
      <c r="B792" s="31" t="s">
        <v>8</v>
      </c>
      <c r="C792" t="s">
        <v>1314</v>
      </c>
      <c r="D792" s="32">
        <v>782.318092682423</v>
      </c>
      <c r="E792" t="s">
        <v>9</v>
      </c>
      <c r="F792" s="31" t="s">
        <v>1490</v>
      </c>
      <c r="G792" t="s">
        <v>51</v>
      </c>
      <c r="H792" s="1">
        <v>821.433997316545</v>
      </c>
    </row>
    <row r="793" spans="8:8" ht="27.75" hidden="1" customHeight="1">
      <c r="A793" s="31" t="s">
        <v>870</v>
      </c>
      <c r="B793" s="31" t="s">
        <v>813</v>
      </c>
      <c r="C793" t="s">
        <v>1394</v>
      </c>
      <c r="D793" s="32">
        <f>D792</f>
        <v>782.318092682423</v>
      </c>
      <c r="E793" t="s">
        <v>12</v>
      </c>
      <c r="F793" s="31" t="s">
        <v>1487</v>
      </c>
      <c r="G793" t="s">
        <v>30</v>
      </c>
      <c r="H793" s="1">
        <v>838.625228911319</v>
      </c>
    </row>
    <row r="794" spans="8:8" ht="27.75" hidden="1" customHeight="1">
      <c r="A794" s="33" t="s">
        <v>463</v>
      </c>
      <c r="B794" s="31" t="s">
        <v>8</v>
      </c>
      <c r="C794" t="s">
        <v>1236</v>
      </c>
      <c r="D794" s="32">
        <v>823.352202619331</v>
      </c>
      <c r="E794" t="s">
        <v>9</v>
      </c>
      <c r="F794" s="31" t="s">
        <v>1490</v>
      </c>
      <c r="G794" t="s">
        <v>51</v>
      </c>
      <c r="H794" s="1">
        <v>864.519812750298</v>
      </c>
    </row>
    <row r="795" spans="8:8" ht="27.75" hidden="1" customHeight="1">
      <c r="A795" s="31" t="s">
        <v>647</v>
      </c>
      <c r="B795" s="31" t="s">
        <v>8</v>
      </c>
      <c r="C795" t="s">
        <v>1308</v>
      </c>
      <c r="D795" s="32">
        <v>826.672511191644</v>
      </c>
      <c r="E795" t="s">
        <v>9</v>
      </c>
      <c r="F795" s="31" t="s">
        <v>1490</v>
      </c>
      <c r="G795" t="s">
        <v>51</v>
      </c>
      <c r="H795" s="1">
        <v>868.006136751226</v>
      </c>
    </row>
    <row r="796" spans="8:8" ht="27.75" hidden="1" customHeight="1">
      <c r="A796" s="33" t="s">
        <v>121</v>
      </c>
      <c r="B796" s="31" t="s">
        <v>122</v>
      </c>
      <c r="C796" t="s">
        <v>1096</v>
      </c>
      <c r="D796" s="32">
        <v>834.320299053356</v>
      </c>
      <c r="E796" t="s">
        <v>123</v>
      </c>
      <c r="F796" s="31" t="s">
        <v>122</v>
      </c>
      <c r="G796" t="s">
        <v>125</v>
      </c>
      <c r="H796" s="1">
        <v>876.036314006024</v>
      </c>
    </row>
    <row r="797" spans="8:8" ht="27.75" hidden="1" customHeight="1">
      <c r="A797" s="31" t="s">
        <v>121</v>
      </c>
      <c r="B797" s="31" t="s">
        <v>122</v>
      </c>
      <c r="C797" t="s">
        <v>1096</v>
      </c>
      <c r="D797" s="32">
        <f>D796</f>
        <v>834.320299053356</v>
      </c>
      <c r="E797" t="s">
        <v>126</v>
      </c>
      <c r="F797" s="31" t="s">
        <v>1538</v>
      </c>
      <c r="G797" t="s">
        <v>128</v>
      </c>
      <c r="H797" s="1">
        <v>876.036314006024</v>
      </c>
    </row>
    <row r="798" spans="8:8" ht="27.75" hidden="1" customHeight="1">
      <c r="A798" s="33" t="s">
        <v>121</v>
      </c>
      <c r="B798" s="31" t="s">
        <v>122</v>
      </c>
      <c r="C798" t="s">
        <v>1096</v>
      </c>
      <c r="D798" s="32">
        <f>D797</f>
        <v>834.320299053356</v>
      </c>
      <c r="E798" t="s">
        <v>132</v>
      </c>
      <c r="F798" s="31" t="s">
        <v>133</v>
      </c>
      <c r="G798" t="s">
        <v>134</v>
      </c>
      <c r="H798" s="1">
        <v>876.036314006024</v>
      </c>
    </row>
    <row r="799" spans="8:8" ht="27.75" hidden="1" customHeight="1">
      <c r="A799" s="31" t="s">
        <v>121</v>
      </c>
      <c r="B799" s="31" t="s">
        <v>122</v>
      </c>
      <c r="C799" t="s">
        <v>1096</v>
      </c>
      <c r="D799" s="32">
        <f>D798</f>
        <v>834.320299053356</v>
      </c>
      <c r="E799" t="s">
        <v>135</v>
      </c>
      <c r="F799" s="31" t="s">
        <v>1513</v>
      </c>
      <c r="G799" t="s">
        <v>137</v>
      </c>
      <c r="H799" s="1">
        <v>876.036314006024</v>
      </c>
    </row>
    <row r="800" spans="8:8" ht="27.75" hidden="1" customHeight="1">
      <c r="A800" s="34" t="s">
        <v>379</v>
      </c>
      <c r="B800" s="31" t="s">
        <v>8</v>
      </c>
      <c r="C800" t="s">
        <v>1199</v>
      </c>
      <c r="D800" s="32">
        <v>847.479567181427</v>
      </c>
      <c r="E800" t="s">
        <v>9</v>
      </c>
      <c r="F800" s="31" t="s">
        <v>1490</v>
      </c>
      <c r="G800" t="s">
        <v>51</v>
      </c>
      <c r="H800" s="1">
        <v>889.853545540498</v>
      </c>
    </row>
    <row r="801" spans="8:8" ht="27.75" hidden="1" customHeight="1">
      <c r="A801" s="34" t="s">
        <v>379</v>
      </c>
      <c r="B801" s="31" t="s">
        <v>8</v>
      </c>
      <c r="C801" t="s">
        <v>1199</v>
      </c>
      <c r="D801" s="32">
        <f>D800</f>
        <v>847.479567181427</v>
      </c>
      <c r="E801" t="s">
        <v>76</v>
      </c>
      <c r="F801" s="31" t="s">
        <v>1501</v>
      </c>
      <c r="G801" t="s">
        <v>117</v>
      </c>
      <c r="H801" s="1">
        <v>889.853545540498</v>
      </c>
    </row>
    <row r="802" spans="8:8" ht="27.75" hidden="1" customHeight="1">
      <c r="A802" s="31" t="s">
        <v>92</v>
      </c>
      <c r="B802" s="31" t="s">
        <v>8</v>
      </c>
      <c r="C802" t="s">
        <v>1076</v>
      </c>
      <c r="D802" s="32">
        <v>854.083323702762</v>
      </c>
      <c r="E802" t="s">
        <v>9</v>
      </c>
      <c r="F802" s="31" t="s">
        <v>1490</v>
      </c>
      <c r="G802" t="s">
        <v>51</v>
      </c>
      <c r="H802" s="1">
        <v>896.7874898879</v>
      </c>
    </row>
    <row r="803" spans="8:8" ht="27.75" hidden="1" customHeight="1">
      <c r="A803" s="34" t="s">
        <v>92</v>
      </c>
      <c r="B803" s="31" t="s">
        <v>8</v>
      </c>
      <c r="C803" t="s">
        <v>1076</v>
      </c>
      <c r="D803" s="32">
        <f>D802</f>
        <v>854.083323702762</v>
      </c>
      <c r="E803" t="s">
        <v>76</v>
      </c>
      <c r="F803" s="31" t="s">
        <v>1509</v>
      </c>
      <c r="G803" t="s">
        <v>94</v>
      </c>
      <c r="H803" s="1">
        <v>896.7874898879</v>
      </c>
    </row>
    <row r="804" spans="8:8" ht="27.75" hidden="1" customHeight="1">
      <c r="A804" s="31" t="s">
        <v>981</v>
      </c>
      <c r="B804" s="31" t="s">
        <v>855</v>
      </c>
      <c r="C804" t="s">
        <v>1442</v>
      </c>
      <c r="D804" s="32">
        <v>865.956575682382</v>
      </c>
      <c r="E804" t="s">
        <v>999</v>
      </c>
      <c r="F804" s="31" t="s">
        <v>1539</v>
      </c>
      <c r="G804" t="s">
        <v>1001</v>
      </c>
      <c r="H804" s="1">
        <v>909.254404466501</v>
      </c>
    </row>
    <row r="805" spans="8:8" ht="27.75" hidden="1" customHeight="1">
      <c r="A805" s="31" t="s">
        <v>981</v>
      </c>
      <c r="B805" s="31" t="s">
        <v>855</v>
      </c>
      <c r="C805" t="s">
        <v>1442</v>
      </c>
      <c r="D805" s="32">
        <f>D804</f>
        <v>865.956575682382</v>
      </c>
      <c r="E805" t="s">
        <v>23</v>
      </c>
      <c r="F805" s="31" t="s">
        <v>1502</v>
      </c>
      <c r="G805" t="s">
        <v>25</v>
      </c>
      <c r="H805" s="1">
        <v>909.254404466501</v>
      </c>
    </row>
    <row r="806" spans="8:8" ht="27.75" hidden="1" customHeight="1">
      <c r="A806" s="31" t="s">
        <v>981</v>
      </c>
      <c r="B806" s="31" t="s">
        <v>855</v>
      </c>
      <c r="C806" t="s">
        <v>1442</v>
      </c>
      <c r="D806" s="32">
        <f>D805</f>
        <v>865.956575682382</v>
      </c>
      <c r="E806" t="s">
        <v>26</v>
      </c>
      <c r="F806" s="31" t="s">
        <v>1498</v>
      </c>
      <c r="G806" t="s">
        <v>28</v>
      </c>
      <c r="H806" s="1">
        <v>909.254404466501</v>
      </c>
    </row>
    <row r="807" spans="8:8" ht="27.75" hidden="1" customHeight="1">
      <c r="A807" s="31" t="s">
        <v>981</v>
      </c>
      <c r="B807" s="31" t="s">
        <v>855</v>
      </c>
      <c r="C807" t="s">
        <v>1442</v>
      </c>
      <c r="D807" s="32">
        <f>D806</f>
        <v>865.956575682382</v>
      </c>
      <c r="E807" t="s">
        <v>942</v>
      </c>
      <c r="F807" s="31" t="s">
        <v>1522</v>
      </c>
      <c r="G807" t="s">
        <v>943</v>
      </c>
      <c r="H807" s="1">
        <v>909.254404466501</v>
      </c>
    </row>
    <row r="808" spans="8:8" ht="27.75" hidden="1" customHeight="1">
      <c r="A808" s="31" t="s">
        <v>981</v>
      </c>
      <c r="B808" s="31" t="s">
        <v>855</v>
      </c>
      <c r="C808" t="s">
        <v>1442</v>
      </c>
      <c r="D808" s="32">
        <f>D807</f>
        <v>865.956575682382</v>
      </c>
      <c r="E808" t="s">
        <v>1002</v>
      </c>
      <c r="F808" s="31" t="s">
        <v>1540</v>
      </c>
      <c r="G808" t="s">
        <v>1004</v>
      </c>
      <c r="H808" s="1">
        <v>909.254404466501</v>
      </c>
    </row>
    <row r="809" spans="8:8" ht="27.75" hidden="1" customHeight="1">
      <c r="A809" s="31" t="s">
        <v>622</v>
      </c>
      <c r="B809" s="31" t="s">
        <v>102</v>
      </c>
      <c r="C809" t="s">
        <v>1295</v>
      </c>
      <c r="D809" s="32">
        <f>D808</f>
        <v>865.956575682382</v>
      </c>
      <c r="E809" t="s">
        <v>12</v>
      </c>
      <c r="F809" s="31" t="s">
        <v>1488</v>
      </c>
      <c r="G809" t="s">
        <v>39</v>
      </c>
      <c r="H809" s="1">
        <v>916.90730600751</v>
      </c>
    </row>
    <row r="810" spans="8:8" ht="27.75" hidden="1" customHeight="1">
      <c r="A810" s="31" t="s">
        <v>264</v>
      </c>
      <c r="B810" s="31" t="s">
        <v>294</v>
      </c>
      <c r="C810" t="s">
        <v>1156</v>
      </c>
      <c r="D810" s="32">
        <v>880.972358372279</v>
      </c>
      <c r="E810" t="s">
        <v>266</v>
      </c>
      <c r="F810" s="31" t="s">
        <v>1541</v>
      </c>
      <c r="G810" t="s">
        <v>290</v>
      </c>
      <c r="H810" s="1">
        <v>925.020976290893</v>
      </c>
    </row>
    <row r="811" spans="8:8" ht="27.75" hidden="1" customHeight="1">
      <c r="A811" s="34" t="s">
        <v>264</v>
      </c>
      <c r="B811" s="31" t="s">
        <v>294</v>
      </c>
      <c r="C811" t="s">
        <v>1156</v>
      </c>
      <c r="D811" s="32">
        <f t="shared" si="19" ref="D811:D818">D810</f>
        <v>880.972358372279</v>
      </c>
      <c r="E811" t="s">
        <v>291</v>
      </c>
      <c r="F811" s="31" t="s">
        <v>1530</v>
      </c>
      <c r="G811" t="s">
        <v>293</v>
      </c>
      <c r="H811" s="1">
        <v>925.020976290893</v>
      </c>
    </row>
    <row r="812" spans="8:8" ht="27.75" hidden="1" customHeight="1">
      <c r="A812" s="31" t="s">
        <v>264</v>
      </c>
      <c r="B812" s="31" t="s">
        <v>294</v>
      </c>
      <c r="C812" t="s">
        <v>1156</v>
      </c>
      <c r="D812" s="32">
        <f t="shared" si="19"/>
        <v>880.972358372279</v>
      </c>
      <c r="E812" t="s">
        <v>23</v>
      </c>
      <c r="F812" s="31" t="s">
        <v>1502</v>
      </c>
      <c r="G812" t="s">
        <v>25</v>
      </c>
      <c r="H812" s="1">
        <v>925.020976290893</v>
      </c>
    </row>
    <row r="813" spans="8:8" ht="27.75" hidden="1" customHeight="1">
      <c r="A813" s="33" t="s">
        <v>264</v>
      </c>
      <c r="B813" s="31" t="s">
        <v>294</v>
      </c>
      <c r="C813" t="s">
        <v>1156</v>
      </c>
      <c r="D813" s="32">
        <f t="shared" si="19"/>
        <v>880.972358372279</v>
      </c>
      <c r="E813" t="s">
        <v>69</v>
      </c>
      <c r="F813" s="31" t="s">
        <v>70</v>
      </c>
      <c r="G813" t="s">
        <v>71</v>
      </c>
      <c r="H813" s="1">
        <v>925.020976290893</v>
      </c>
    </row>
    <row r="814" spans="8:8" ht="27.75" hidden="1" customHeight="1">
      <c r="A814" s="31" t="s">
        <v>264</v>
      </c>
      <c r="B814" s="31" t="s">
        <v>294</v>
      </c>
      <c r="C814" t="s">
        <v>1156</v>
      </c>
      <c r="D814" s="32">
        <f t="shared" si="19"/>
        <v>880.972358372279</v>
      </c>
      <c r="E814" t="s">
        <v>26</v>
      </c>
      <c r="F814" s="31" t="s">
        <v>1498</v>
      </c>
      <c r="G814" t="s">
        <v>28</v>
      </c>
      <c r="H814" s="1">
        <v>925.020976290893</v>
      </c>
    </row>
    <row r="815" spans="8:8" ht="27.75" hidden="1" customHeight="1">
      <c r="A815" s="33" t="s">
        <v>264</v>
      </c>
      <c r="B815" s="31" t="s">
        <v>294</v>
      </c>
      <c r="C815" t="s">
        <v>1156</v>
      </c>
      <c r="D815" s="32">
        <f t="shared" si="19"/>
        <v>880.972358372279</v>
      </c>
      <c r="E815" t="s">
        <v>63</v>
      </c>
      <c r="F815" s="31" t="s">
        <v>1542</v>
      </c>
      <c r="G815" t="s">
        <v>164</v>
      </c>
      <c r="H815" s="1">
        <v>925.020976290893</v>
      </c>
    </row>
    <row r="816" spans="8:8" ht="27.75" hidden="1" customHeight="1">
      <c r="A816" s="31" t="s">
        <v>264</v>
      </c>
      <c r="B816" s="31" t="s">
        <v>294</v>
      </c>
      <c r="C816" t="s">
        <v>1156</v>
      </c>
      <c r="D816" s="32">
        <f t="shared" si="19"/>
        <v>880.972358372279</v>
      </c>
      <c r="E816" t="s">
        <v>275</v>
      </c>
      <c r="F816" s="31" t="s">
        <v>1507</v>
      </c>
      <c r="G816" t="s">
        <v>276</v>
      </c>
      <c r="H816" s="1">
        <v>925.020976290893</v>
      </c>
    </row>
    <row r="817" spans="8:8" ht="27.75" hidden="1" customHeight="1">
      <c r="A817" s="34" t="s">
        <v>532</v>
      </c>
      <c r="B817" s="31" t="s">
        <v>181</v>
      </c>
      <c r="C817" t="s">
        <v>1278</v>
      </c>
      <c r="D817" s="32">
        <f t="shared" si="19"/>
        <v>880.972358372279</v>
      </c>
      <c r="E817" t="s">
        <v>533</v>
      </c>
      <c r="F817" s="31" t="s">
        <v>70</v>
      </c>
      <c r="G817" t="s">
        <v>534</v>
      </c>
      <c r="H817" s="1">
        <v>935.844957559063</v>
      </c>
    </row>
    <row r="818" spans="8:8" ht="27.75" hidden="1" customHeight="1">
      <c r="A818" s="34" t="s">
        <v>532</v>
      </c>
      <c r="B818" s="31" t="s">
        <v>181</v>
      </c>
      <c r="C818" t="s">
        <v>1278</v>
      </c>
      <c r="D818" s="32">
        <f t="shared" si="19"/>
        <v>880.972358372279</v>
      </c>
      <c r="E818" t="s">
        <v>535</v>
      </c>
      <c r="F818" s="31" t="s">
        <v>70</v>
      </c>
      <c r="G818" t="s">
        <v>536</v>
      </c>
      <c r="H818" s="1">
        <v>935.844957559063</v>
      </c>
    </row>
    <row r="819" spans="8:8" ht="27.75" hidden="1" customHeight="1">
      <c r="A819" s="31" t="s">
        <v>828</v>
      </c>
      <c r="B819" s="31" t="s">
        <v>8</v>
      </c>
      <c r="C819" t="s">
        <v>1379</v>
      </c>
      <c r="D819" s="32">
        <v>899.093834196891</v>
      </c>
      <c r="E819" t="s">
        <v>9</v>
      </c>
      <c r="F819" s="31" t="s">
        <v>1490</v>
      </c>
      <c r="G819" t="s">
        <v>51</v>
      </c>
      <c r="H819" s="1">
        <v>944.048525906736</v>
      </c>
    </row>
    <row r="820" spans="8:8" ht="27.75" hidden="1" customHeight="1">
      <c r="A820" s="31" t="s">
        <v>372</v>
      </c>
      <c r="B820" s="31" t="s">
        <v>8</v>
      </c>
      <c r="C820" t="s">
        <v>1190</v>
      </c>
      <c r="D820" s="32">
        <v>917.615407554672</v>
      </c>
      <c r="E820" t="s">
        <v>9</v>
      </c>
      <c r="F820" s="31" t="s">
        <v>1490</v>
      </c>
      <c r="G820" t="s">
        <v>51</v>
      </c>
      <c r="H820" s="1">
        <v>963.496177932406</v>
      </c>
    </row>
    <row r="821" spans="8:8" ht="27.75" hidden="1" customHeight="1">
      <c r="A821" s="34" t="s">
        <v>870</v>
      </c>
      <c r="B821" s="31" t="s">
        <v>880</v>
      </c>
      <c r="C821" t="s">
        <v>1388</v>
      </c>
      <c r="D821" s="32">
        <f t="shared" si="20" ref="D821:D826">D820</f>
        <v>917.615407554672</v>
      </c>
      <c r="E821" t="s">
        <v>12</v>
      </c>
      <c r="F821" s="31" t="s">
        <v>1487</v>
      </c>
      <c r="G821" t="s">
        <v>30</v>
      </c>
      <c r="H821" s="1">
        <v>965.837142372351</v>
      </c>
    </row>
    <row r="822" spans="8:8" ht="27.75" hidden="1" customHeight="1">
      <c r="A822" s="34" t="s">
        <v>532</v>
      </c>
      <c r="B822" s="31" t="s">
        <v>181</v>
      </c>
      <c r="C822" t="s">
        <v>1278</v>
      </c>
      <c r="D822" s="32">
        <f t="shared" si="20"/>
        <v>917.615407554672</v>
      </c>
      <c r="E822" t="s">
        <v>12</v>
      </c>
      <c r="F822" s="31" t="s">
        <v>1484</v>
      </c>
      <c r="G822" t="s">
        <v>139</v>
      </c>
      <c r="H822" s="1">
        <v>974.838497457358</v>
      </c>
    </row>
    <row r="823" spans="8:8" ht="27.75" hidden="1" customHeight="1">
      <c r="A823" s="31" t="s">
        <v>870</v>
      </c>
      <c r="B823" s="31" t="s">
        <v>429</v>
      </c>
      <c r="C823" t="s">
        <v>1391</v>
      </c>
      <c r="D823" s="32">
        <f t="shared" si="20"/>
        <v>917.615407554672</v>
      </c>
      <c r="E823" t="s">
        <v>12</v>
      </c>
      <c r="F823" s="31" t="s">
        <v>1487</v>
      </c>
      <c r="G823" t="s">
        <v>30</v>
      </c>
      <c r="H823" s="1">
        <v>990.383611395874</v>
      </c>
    </row>
    <row r="824" spans="8:8" ht="27.75" hidden="1" customHeight="1">
      <c r="A824" s="33" t="s">
        <v>701</v>
      </c>
      <c r="B824" s="31" t="s">
        <v>181</v>
      </c>
      <c r="C824" t="s">
        <v>1328</v>
      </c>
      <c r="D824" s="32">
        <f t="shared" si="20"/>
        <v>917.615407554672</v>
      </c>
      <c r="E824" t="s">
        <v>702</v>
      </c>
      <c r="F824" s="31" t="s">
        <v>70</v>
      </c>
      <c r="G824" t="s">
        <v>703</v>
      </c>
      <c r="H824" s="1">
        <v>992.933233095377</v>
      </c>
    </row>
    <row r="825" spans="8:8" ht="27.75" hidden="1" customHeight="1">
      <c r="A825" s="31" t="s">
        <v>701</v>
      </c>
      <c r="B825" s="31" t="s">
        <v>181</v>
      </c>
      <c r="C825" t="s">
        <v>1328</v>
      </c>
      <c r="D825" s="32">
        <f t="shared" si="20"/>
        <v>917.615407554672</v>
      </c>
      <c r="E825" t="s">
        <v>706</v>
      </c>
      <c r="F825" s="31" t="s">
        <v>70</v>
      </c>
      <c r="G825" t="s">
        <v>707</v>
      </c>
      <c r="H825" s="1">
        <v>992.933233095377</v>
      </c>
    </row>
    <row r="826" spans="8:8" ht="27.75" hidden="1" customHeight="1">
      <c r="A826" s="34" t="s">
        <v>558</v>
      </c>
      <c r="B826" s="31" t="s">
        <v>193</v>
      </c>
      <c r="C826" t="s">
        <v>1282</v>
      </c>
      <c r="D826" s="32">
        <f t="shared" si="20"/>
        <v>917.615407554672</v>
      </c>
      <c r="E826" t="s">
        <v>63</v>
      </c>
      <c r="F826" s="31" t="s">
        <v>1510</v>
      </c>
      <c r="G826" t="s">
        <v>86</v>
      </c>
      <c r="H826" s="1">
        <v>1050.0</v>
      </c>
    </row>
    <row r="827" spans="8:8" ht="27.75" hidden="1" customHeight="1">
      <c r="A827" s="34" t="s">
        <v>639</v>
      </c>
      <c r="B827" s="31" t="s">
        <v>8</v>
      </c>
      <c r="C827" t="s">
        <v>1303</v>
      </c>
      <c r="D827" s="32">
        <v>1041.65122531735</v>
      </c>
      <c r="E827" t="s">
        <v>9</v>
      </c>
      <c r="F827" s="31" t="s">
        <v>1490</v>
      </c>
      <c r="G827" t="s">
        <v>51</v>
      </c>
      <c r="H827" s="1">
        <v>1093.73378658322</v>
      </c>
    </row>
    <row r="828" spans="8:8" ht="27.75" hidden="1" customHeight="1">
      <c r="A828" s="34" t="s">
        <v>639</v>
      </c>
      <c r="B828" s="31" t="s">
        <v>8</v>
      </c>
      <c r="C828" t="s">
        <v>1303</v>
      </c>
      <c r="D828" s="32">
        <f>D827</f>
        <v>1041.65122531735</v>
      </c>
      <c r="E828" t="s">
        <v>76</v>
      </c>
      <c r="F828" s="31" t="s">
        <v>1501</v>
      </c>
      <c r="G828" t="s">
        <v>117</v>
      </c>
      <c r="H828" s="1">
        <v>1093.73378658322</v>
      </c>
    </row>
    <row r="829" spans="8:8" ht="27.75" hidden="1" customHeight="1">
      <c r="A829" s="34" t="s">
        <v>612</v>
      </c>
      <c r="B829" s="31" t="s">
        <v>8</v>
      </c>
      <c r="C829" t="s">
        <v>1291</v>
      </c>
      <c r="D829" s="32">
        <v>1070.24235560589</v>
      </c>
      <c r="E829" t="s">
        <v>9</v>
      </c>
      <c r="F829" s="31" t="s">
        <v>10</v>
      </c>
      <c r="G829" t="s">
        <v>48</v>
      </c>
      <c r="H829" s="1">
        <v>1123.75447338618</v>
      </c>
    </row>
    <row r="830" spans="8:8" ht="27.75" hidden="1" customHeight="1">
      <c r="A830" s="31" t="s">
        <v>248</v>
      </c>
      <c r="B830" s="31" t="s">
        <v>249</v>
      </c>
      <c r="C830" t="s">
        <v>1141</v>
      </c>
      <c r="D830" s="32">
        <f>D829</f>
        <v>1070.24235560589</v>
      </c>
      <c r="E830" t="s">
        <v>12</v>
      </c>
      <c r="F830" s="31" t="s">
        <v>1488</v>
      </c>
      <c r="G830" t="s">
        <v>39</v>
      </c>
      <c r="H830" s="1">
        <v>1132.18658751409</v>
      </c>
    </row>
    <row r="831" spans="8:8" ht="27.75" hidden="1" customHeight="1">
      <c r="A831" s="31" t="s">
        <v>90</v>
      </c>
      <c r="B831" s="31" t="s">
        <v>8</v>
      </c>
      <c r="C831" t="s">
        <v>1074</v>
      </c>
      <c r="D831" s="32">
        <v>1090.91247002398</v>
      </c>
      <c r="E831" t="s">
        <v>9</v>
      </c>
      <c r="F831" s="31" t="s">
        <v>1490</v>
      </c>
      <c r="G831" t="s">
        <v>51</v>
      </c>
      <c r="H831" s="1">
        <v>1145.45809352518</v>
      </c>
    </row>
    <row r="832" spans="8:8" ht="27.75" hidden="1" customHeight="1">
      <c r="A832" s="31" t="s">
        <v>350</v>
      </c>
      <c r="B832" s="31" t="s">
        <v>8</v>
      </c>
      <c r="C832" t="s">
        <v>1180</v>
      </c>
      <c r="D832" s="32">
        <v>1104.03983833718</v>
      </c>
      <c r="E832" t="s">
        <v>9</v>
      </c>
      <c r="F832" s="31" t="s">
        <v>1493</v>
      </c>
      <c r="G832" t="s">
        <v>152</v>
      </c>
      <c r="H832" s="1">
        <v>1159.24183025404</v>
      </c>
    </row>
    <row r="833" spans="8:8" ht="27.75" hidden="1" customHeight="1">
      <c r="A833" s="31" t="s">
        <v>671</v>
      </c>
      <c r="B833" s="31" t="s">
        <v>102</v>
      </c>
      <c r="C833" t="s">
        <v>1316</v>
      </c>
      <c r="D833" s="32">
        <v>1116.43073190874</v>
      </c>
      <c r="E833" t="s">
        <v>23</v>
      </c>
      <c r="F833" s="31" t="s">
        <v>1502</v>
      </c>
      <c r="G833" t="s">
        <v>25</v>
      </c>
      <c r="H833" s="1">
        <v>1172.25226850418</v>
      </c>
    </row>
    <row r="834" spans="8:8" ht="27.75" hidden="1" customHeight="1">
      <c r="A834" s="31" t="s">
        <v>671</v>
      </c>
      <c r="B834" s="31" t="s">
        <v>102</v>
      </c>
      <c r="C834" t="s">
        <v>1316</v>
      </c>
      <c r="D834" s="32">
        <f>D833</f>
        <v>1116.43073190874</v>
      </c>
      <c r="E834" t="s">
        <v>69</v>
      </c>
      <c r="F834" s="31" t="s">
        <v>70</v>
      </c>
      <c r="G834" t="s">
        <v>71</v>
      </c>
      <c r="H834" s="1">
        <v>1172.25226850418</v>
      </c>
    </row>
    <row r="835" spans="8:8" ht="27.75" hidden="1" customHeight="1">
      <c r="A835" s="31" t="s">
        <v>671</v>
      </c>
      <c r="B835" s="31" t="s">
        <v>102</v>
      </c>
      <c r="C835" t="s">
        <v>1316</v>
      </c>
      <c r="D835" s="32">
        <f>D834</f>
        <v>1116.43073190874</v>
      </c>
      <c r="E835" t="s">
        <v>672</v>
      </c>
      <c r="F835" s="31" t="s">
        <v>102</v>
      </c>
      <c r="G835" t="s">
        <v>673</v>
      </c>
      <c r="H835" s="1">
        <v>1172.25226850418</v>
      </c>
    </row>
    <row r="836" spans="8:8" ht="27.75" hidden="1" customHeight="1">
      <c r="A836" s="31" t="s">
        <v>671</v>
      </c>
      <c r="B836" s="31" t="s">
        <v>102</v>
      </c>
      <c r="C836" t="s">
        <v>1316</v>
      </c>
      <c r="D836" s="32">
        <f>D835</f>
        <v>1116.43073190874</v>
      </c>
      <c r="E836" t="s">
        <v>72</v>
      </c>
      <c r="F836" s="31" t="s">
        <v>1520</v>
      </c>
      <c r="G836" t="s">
        <v>74</v>
      </c>
      <c r="H836" s="1">
        <v>1172.25226850418</v>
      </c>
    </row>
    <row r="837" spans="8:8" ht="27.75" hidden="1" customHeight="1">
      <c r="A837" s="34" t="s">
        <v>512</v>
      </c>
      <c r="B837" s="31" t="s">
        <v>480</v>
      </c>
      <c r="C837" t="s">
        <v>1264</v>
      </c>
      <c r="D837" s="32">
        <f>D836</f>
        <v>1116.43073190874</v>
      </c>
      <c r="E837" t="s">
        <v>12</v>
      </c>
      <c r="F837" s="31" t="s">
        <v>1484</v>
      </c>
      <c r="G837" t="s">
        <v>139</v>
      </c>
      <c r="H837" s="1">
        <v>1173.79840266036</v>
      </c>
    </row>
    <row r="838" spans="8:8" ht="27.75" hidden="1" customHeight="1">
      <c r="A838" s="31" t="s">
        <v>981</v>
      </c>
      <c r="B838" s="31" t="s">
        <v>834</v>
      </c>
      <c r="C838" t="s">
        <v>1439</v>
      </c>
      <c r="D838" s="32">
        <v>1146.68064237982</v>
      </c>
      <c r="E838" t="s">
        <v>988</v>
      </c>
      <c r="F838" s="31" t="s">
        <v>1543</v>
      </c>
      <c r="G838" t="s">
        <v>989</v>
      </c>
      <c r="H838" s="1">
        <v>1204.01467449881</v>
      </c>
    </row>
    <row r="839" spans="8:8" ht="27.75" hidden="1" customHeight="1">
      <c r="A839" s="31" t="s">
        <v>981</v>
      </c>
      <c r="B839" s="31" t="s">
        <v>834</v>
      </c>
      <c r="C839" t="s">
        <v>1439</v>
      </c>
      <c r="D839" s="32">
        <f t="shared" si="21" ref="D839:D846">D838</f>
        <v>1146.68064237982</v>
      </c>
      <c r="E839" t="s">
        <v>23</v>
      </c>
      <c r="F839" s="31" t="s">
        <v>1502</v>
      </c>
      <c r="G839" t="s">
        <v>25</v>
      </c>
      <c r="H839" s="1">
        <v>1204.01467449881</v>
      </c>
    </row>
    <row r="840" spans="8:8" ht="27.75" hidden="1" customHeight="1">
      <c r="A840" s="31" t="s">
        <v>981</v>
      </c>
      <c r="B840" s="31" t="s">
        <v>834</v>
      </c>
      <c r="C840" t="s">
        <v>1439</v>
      </c>
      <c r="D840" s="32">
        <f t="shared" si="21"/>
        <v>1146.68064237982</v>
      </c>
      <c r="E840" t="s">
        <v>26</v>
      </c>
      <c r="F840" s="31" t="s">
        <v>1498</v>
      </c>
      <c r="G840" t="s">
        <v>28</v>
      </c>
      <c r="H840" s="1">
        <v>1204.01467449881</v>
      </c>
    </row>
    <row r="841" spans="8:8" ht="27.75" hidden="1" customHeight="1">
      <c r="A841" s="31" t="s">
        <v>981</v>
      </c>
      <c r="B841" s="31" t="s">
        <v>834</v>
      </c>
      <c r="C841" t="s">
        <v>1439</v>
      </c>
      <c r="D841" s="32">
        <f t="shared" si="21"/>
        <v>1146.68064237982</v>
      </c>
      <c r="E841" t="s">
        <v>990</v>
      </c>
      <c r="F841" s="31" t="s">
        <v>1544</v>
      </c>
      <c r="G841" t="s">
        <v>992</v>
      </c>
      <c r="H841" s="1">
        <v>1204.01467449881</v>
      </c>
    </row>
    <row r="842" spans="8:8" ht="27.75" hidden="1" customHeight="1">
      <c r="A842" s="31" t="s">
        <v>981</v>
      </c>
      <c r="B842" s="31" t="s">
        <v>834</v>
      </c>
      <c r="C842" t="s">
        <v>1439</v>
      </c>
      <c r="D842" s="32">
        <f t="shared" si="21"/>
        <v>1146.68064237982</v>
      </c>
      <c r="E842" t="s">
        <v>603</v>
      </c>
      <c r="F842" s="31" t="s">
        <v>1522</v>
      </c>
      <c r="G842" t="s">
        <v>605</v>
      </c>
      <c r="H842" s="1">
        <v>1204.01467449881</v>
      </c>
    </row>
    <row r="843" spans="8:8" ht="27.75" hidden="1" customHeight="1">
      <c r="A843" s="31" t="s">
        <v>981</v>
      </c>
      <c r="B843" s="31" t="s">
        <v>834</v>
      </c>
      <c r="C843" t="s">
        <v>1439</v>
      </c>
      <c r="D843" s="32">
        <f t="shared" si="21"/>
        <v>1146.68064237982</v>
      </c>
      <c r="E843" t="s">
        <v>307</v>
      </c>
      <c r="F843" s="31" t="s">
        <v>1527</v>
      </c>
      <c r="G843" t="s">
        <v>309</v>
      </c>
      <c r="H843" s="1">
        <v>1204.01467449881</v>
      </c>
    </row>
    <row r="844" spans="8:8" ht="27.75" hidden="1" customHeight="1">
      <c r="A844" s="31" t="s">
        <v>981</v>
      </c>
      <c r="B844" s="31" t="s">
        <v>834</v>
      </c>
      <c r="C844" t="s">
        <v>1439</v>
      </c>
      <c r="D844" s="32">
        <f t="shared" si="21"/>
        <v>1146.68064237982</v>
      </c>
      <c r="E844" t="s">
        <v>993</v>
      </c>
      <c r="F844" s="31" t="s">
        <v>839</v>
      </c>
      <c r="G844" t="s">
        <v>994</v>
      </c>
      <c r="H844" s="1">
        <v>1204.01467449881</v>
      </c>
    </row>
    <row r="845" spans="8:8" ht="27.75" hidden="1" customHeight="1">
      <c r="A845" s="31" t="s">
        <v>981</v>
      </c>
      <c r="B845" s="31" t="s">
        <v>834</v>
      </c>
      <c r="C845" t="s">
        <v>1439</v>
      </c>
      <c r="D845" s="32">
        <f t="shared" si="21"/>
        <v>1146.68064237982</v>
      </c>
      <c r="E845" t="s">
        <v>861</v>
      </c>
      <c r="F845" s="31" t="s">
        <v>1545</v>
      </c>
      <c r="G845" t="s">
        <v>863</v>
      </c>
      <c r="H845" s="1">
        <v>1204.01467449881</v>
      </c>
    </row>
    <row r="846" spans="8:8" ht="27.75" hidden="1" customHeight="1">
      <c r="A846" s="31" t="s">
        <v>981</v>
      </c>
      <c r="B846" s="31" t="s">
        <v>834</v>
      </c>
      <c r="C846" t="s">
        <v>1439</v>
      </c>
      <c r="D846" s="32">
        <f t="shared" si="21"/>
        <v>1146.68064237982</v>
      </c>
      <c r="E846" t="s">
        <v>864</v>
      </c>
      <c r="F846" s="31" t="s">
        <v>1546</v>
      </c>
      <c r="G846" t="s">
        <v>866</v>
      </c>
      <c r="H846" s="1">
        <v>1204.01467449881</v>
      </c>
    </row>
    <row r="847" spans="8:8" ht="27.75" hidden="1" customHeight="1">
      <c r="A847" s="31" t="s">
        <v>393</v>
      </c>
      <c r="B847" s="31" t="s">
        <v>8</v>
      </c>
      <c r="C847" t="s">
        <v>1207</v>
      </c>
      <c r="D847" s="32">
        <v>1161.6183371064</v>
      </c>
      <c r="E847" t="s">
        <v>9</v>
      </c>
      <c r="F847" s="31" t="s">
        <v>10</v>
      </c>
      <c r="G847" t="s">
        <v>48</v>
      </c>
      <c r="H847" s="1">
        <v>1219.69925396172</v>
      </c>
    </row>
    <row r="848" spans="8:8" ht="27.75" hidden="1" customHeight="1">
      <c r="A848" s="31" t="s">
        <v>682</v>
      </c>
      <c r="B848" s="31" t="s">
        <v>8</v>
      </c>
      <c r="C848" t="s">
        <v>1322</v>
      </c>
      <c r="D848" s="32">
        <v>1176.26237727178</v>
      </c>
      <c r="E848" t="s">
        <v>9</v>
      </c>
      <c r="F848" s="31" t="s">
        <v>10</v>
      </c>
      <c r="G848" t="s">
        <v>48</v>
      </c>
      <c r="H848" s="1">
        <v>1235.07549613537</v>
      </c>
    </row>
    <row r="849" spans="8:8" ht="27.75" hidden="1" customHeight="1">
      <c r="A849" s="31" t="s">
        <v>683</v>
      </c>
      <c r="B849" s="31" t="s">
        <v>8</v>
      </c>
      <c r="C849" t="s">
        <v>1322</v>
      </c>
      <c r="D849" s="32">
        <v>1176.26237727178</v>
      </c>
      <c r="E849" t="s">
        <v>9</v>
      </c>
      <c r="F849" s="31" t="s">
        <v>10</v>
      </c>
      <c r="G849" t="s">
        <v>48</v>
      </c>
      <c r="H849" s="1">
        <v>1235.07549613537</v>
      </c>
    </row>
    <row r="850" spans="8:8" ht="27.75" hidden="1" customHeight="1">
      <c r="A850" s="31" t="s">
        <v>684</v>
      </c>
      <c r="B850" s="31" t="s">
        <v>8</v>
      </c>
      <c r="C850" t="s">
        <v>1322</v>
      </c>
      <c r="D850" s="32">
        <v>1176.26237727178</v>
      </c>
      <c r="E850" t="s">
        <v>9</v>
      </c>
      <c r="F850" s="31" t="s">
        <v>1490</v>
      </c>
      <c r="G850" t="s">
        <v>51</v>
      </c>
      <c r="H850" s="1">
        <v>1235.07549613537</v>
      </c>
    </row>
    <row r="851" spans="8:8" ht="27.75" hidden="1" customHeight="1">
      <c r="A851" s="31" t="s">
        <v>701</v>
      </c>
      <c r="B851" s="31" t="s">
        <v>181</v>
      </c>
      <c r="C851" t="s">
        <v>1328</v>
      </c>
      <c r="D851" s="32">
        <f>D850</f>
        <v>1176.26237727178</v>
      </c>
      <c r="E851" t="s">
        <v>12</v>
      </c>
      <c r="F851" s="31" t="s">
        <v>1494</v>
      </c>
      <c r="G851" t="s">
        <v>599</v>
      </c>
      <c r="H851" s="1">
        <v>1241.16654136922</v>
      </c>
    </row>
    <row r="852" spans="8:8" ht="27.75" hidden="1" customHeight="1">
      <c r="A852" s="33" t="s">
        <v>580</v>
      </c>
      <c r="B852" s="31" t="s">
        <v>165</v>
      </c>
      <c r="C852" t="s">
        <v>1290</v>
      </c>
      <c r="D852" s="32">
        <v>1185.78561509085</v>
      </c>
      <c r="E852" t="s">
        <v>291</v>
      </c>
      <c r="F852" s="31" t="s">
        <v>1547</v>
      </c>
      <c r="G852" t="s">
        <v>585</v>
      </c>
      <c r="H852" s="1">
        <v>1245.07489584539</v>
      </c>
    </row>
    <row r="853" spans="8:8" ht="27.75" hidden="1" customHeight="1">
      <c r="A853" s="34" t="s">
        <v>580</v>
      </c>
      <c r="B853" s="31" t="s">
        <v>165</v>
      </c>
      <c r="C853" t="s">
        <v>1290</v>
      </c>
      <c r="D853" s="32">
        <f t="shared" si="22" ref="D853:D862">D852</f>
        <v>1185.78561509085</v>
      </c>
      <c r="E853" t="s">
        <v>586</v>
      </c>
      <c r="F853" s="31" t="s">
        <v>1548</v>
      </c>
      <c r="G853" t="s">
        <v>588</v>
      </c>
      <c r="H853" s="1">
        <v>1245.07489584539</v>
      </c>
    </row>
    <row r="854" spans="8:8" ht="27.75" hidden="1" customHeight="1">
      <c r="A854" s="33" t="s">
        <v>580</v>
      </c>
      <c r="B854" s="31" t="s">
        <v>165</v>
      </c>
      <c r="C854" t="s">
        <v>1290</v>
      </c>
      <c r="D854" s="32">
        <f t="shared" si="22"/>
        <v>1185.78561509085</v>
      </c>
      <c r="E854" t="s">
        <v>23</v>
      </c>
      <c r="F854" s="31" t="s">
        <v>1502</v>
      </c>
      <c r="G854" t="s">
        <v>25</v>
      </c>
      <c r="H854" s="1">
        <v>1245.07489584539</v>
      </c>
    </row>
    <row r="855" spans="8:8" ht="27.75" hidden="1" customHeight="1">
      <c r="A855" s="34" t="s">
        <v>580</v>
      </c>
      <c r="B855" s="31" t="s">
        <v>165</v>
      </c>
      <c r="C855" t="s">
        <v>1290</v>
      </c>
      <c r="D855" s="32">
        <f t="shared" si="22"/>
        <v>1185.78561509085</v>
      </c>
      <c r="E855" t="s">
        <v>69</v>
      </c>
      <c r="F855" s="31" t="s">
        <v>70</v>
      </c>
      <c r="G855" t="s">
        <v>71</v>
      </c>
      <c r="H855" s="1">
        <v>1245.07489584539</v>
      </c>
    </row>
    <row r="856" spans="8:8" ht="27.75" hidden="1" customHeight="1">
      <c r="A856" s="34" t="s">
        <v>580</v>
      </c>
      <c r="B856" s="31" t="s">
        <v>165</v>
      </c>
      <c r="C856" t="s">
        <v>1290</v>
      </c>
      <c r="D856" s="32">
        <f t="shared" si="22"/>
        <v>1185.78561509085</v>
      </c>
      <c r="E856" t="s">
        <v>26</v>
      </c>
      <c r="F856" s="31" t="s">
        <v>1498</v>
      </c>
      <c r="G856" t="s">
        <v>28</v>
      </c>
      <c r="H856" s="1">
        <v>1245.07489584539</v>
      </c>
    </row>
    <row r="857" spans="8:8" ht="27.75" hidden="1" customHeight="1">
      <c r="A857" s="34" t="s">
        <v>580</v>
      </c>
      <c r="B857" s="31" t="s">
        <v>165</v>
      </c>
      <c r="C857" t="s">
        <v>1290</v>
      </c>
      <c r="D857" s="32">
        <f t="shared" si="22"/>
        <v>1185.78561509085</v>
      </c>
      <c r="E857" t="s">
        <v>135</v>
      </c>
      <c r="F857" s="31" t="s">
        <v>1513</v>
      </c>
      <c r="G857" t="s">
        <v>137</v>
      </c>
      <c r="H857" s="1">
        <v>1245.07489584539</v>
      </c>
    </row>
    <row r="858" spans="8:8" ht="27.75" hidden="1" customHeight="1">
      <c r="A858" s="34" t="s">
        <v>580</v>
      </c>
      <c r="B858" s="31" t="s">
        <v>165</v>
      </c>
      <c r="C858" t="s">
        <v>1290</v>
      </c>
      <c r="D858" s="32">
        <f t="shared" si="22"/>
        <v>1185.78561509085</v>
      </c>
      <c r="E858" t="s">
        <v>589</v>
      </c>
      <c r="F858" s="31" t="s">
        <v>1549</v>
      </c>
      <c r="G858" t="s">
        <v>591</v>
      </c>
      <c r="H858" s="1">
        <v>1245.07489584539</v>
      </c>
    </row>
    <row r="859" spans="8:8" ht="27.75" hidden="1" customHeight="1">
      <c r="A859" s="33" t="s">
        <v>580</v>
      </c>
      <c r="B859" s="31" t="s">
        <v>165</v>
      </c>
      <c r="C859" t="s">
        <v>1290</v>
      </c>
      <c r="D859" s="32">
        <f t="shared" si="22"/>
        <v>1185.78561509085</v>
      </c>
      <c r="E859" t="s">
        <v>592</v>
      </c>
      <c r="F859" s="31" t="s">
        <v>1550</v>
      </c>
      <c r="G859" t="s">
        <v>594</v>
      </c>
      <c r="H859" s="1">
        <v>1245.07489584539</v>
      </c>
    </row>
    <row r="860" spans="8:8" ht="27.75" hidden="1" customHeight="1">
      <c r="A860" s="34" t="s">
        <v>580</v>
      </c>
      <c r="B860" s="31" t="s">
        <v>165</v>
      </c>
      <c r="C860" t="s">
        <v>1290</v>
      </c>
      <c r="D860" s="32">
        <f t="shared" si="22"/>
        <v>1185.78561509085</v>
      </c>
      <c r="E860" t="s">
        <v>595</v>
      </c>
      <c r="F860" s="31" t="s">
        <v>1526</v>
      </c>
      <c r="G860" t="s">
        <v>597</v>
      </c>
      <c r="H860" s="1">
        <v>1245.07489584539</v>
      </c>
    </row>
    <row r="861" spans="8:8" ht="27.75" hidden="1" customHeight="1">
      <c r="A861" s="33" t="s">
        <v>580</v>
      </c>
      <c r="B861" s="31" t="s">
        <v>165</v>
      </c>
      <c r="C861" t="s">
        <v>1290</v>
      </c>
      <c r="D861" s="32">
        <f t="shared" si="22"/>
        <v>1185.78561509085</v>
      </c>
      <c r="E861" t="s">
        <v>307</v>
      </c>
      <c r="F861" s="31" t="s">
        <v>1527</v>
      </c>
      <c r="G861" t="s">
        <v>309</v>
      </c>
      <c r="H861" s="1">
        <v>1245.07489584539</v>
      </c>
    </row>
    <row r="862" spans="8:8" ht="27.75" hidden="1" customHeight="1">
      <c r="A862" s="33" t="s">
        <v>580</v>
      </c>
      <c r="B862" s="31" t="s">
        <v>165</v>
      </c>
      <c r="C862" t="s">
        <v>1290</v>
      </c>
      <c r="D862" s="32">
        <f t="shared" si="22"/>
        <v>1185.78561509085</v>
      </c>
      <c r="E862" t="s">
        <v>600</v>
      </c>
      <c r="F862" s="31" t="s">
        <v>1528</v>
      </c>
      <c r="G862" t="s">
        <v>602</v>
      </c>
      <c r="H862" s="1">
        <v>1245.07489584539</v>
      </c>
    </row>
    <row r="863" spans="8:8" ht="27.75" hidden="1" customHeight="1">
      <c r="A863" s="31" t="s">
        <v>580</v>
      </c>
      <c r="B863" s="31" t="s">
        <v>313</v>
      </c>
      <c r="C863" t="s">
        <v>1290</v>
      </c>
      <c r="D863" s="32">
        <v>1185.78561509085</v>
      </c>
      <c r="E863" t="s">
        <v>23</v>
      </c>
      <c r="F863" s="31" t="s">
        <v>1502</v>
      </c>
      <c r="G863" t="s">
        <v>25</v>
      </c>
      <c r="H863" s="1">
        <v>1245.07489584539</v>
      </c>
    </row>
    <row r="864" spans="8:8" ht="27.75" hidden="1" customHeight="1">
      <c r="A864" s="33" t="s">
        <v>580</v>
      </c>
      <c r="B864" s="31" t="s">
        <v>313</v>
      </c>
      <c r="C864" t="s">
        <v>1290</v>
      </c>
      <c r="D864" s="32">
        <f>D863</f>
        <v>1185.78561509085</v>
      </c>
      <c r="E864" t="s">
        <v>603</v>
      </c>
      <c r="F864" s="31" t="s">
        <v>1522</v>
      </c>
      <c r="G864" t="s">
        <v>605</v>
      </c>
      <c r="H864" s="1">
        <v>1245.07489584539</v>
      </c>
    </row>
    <row r="865" spans="8:8" ht="27.75" hidden="1" customHeight="1">
      <c r="A865" s="34" t="s">
        <v>580</v>
      </c>
      <c r="B865" s="31" t="s">
        <v>313</v>
      </c>
      <c r="C865" t="s">
        <v>1290</v>
      </c>
      <c r="D865" s="32">
        <f>D864</f>
        <v>1185.78561509085</v>
      </c>
      <c r="E865" t="s">
        <v>606</v>
      </c>
      <c r="F865" s="31" t="s">
        <v>1523</v>
      </c>
      <c r="G865" t="s">
        <v>608</v>
      </c>
      <c r="H865" s="1">
        <v>1245.07489584539</v>
      </c>
    </row>
    <row r="866" spans="8:8" ht="27.75" hidden="1" customHeight="1">
      <c r="A866" s="34" t="s">
        <v>580</v>
      </c>
      <c r="B866" s="31" t="s">
        <v>313</v>
      </c>
      <c r="C866" t="s">
        <v>1290</v>
      </c>
      <c r="D866" s="32">
        <f>D865</f>
        <v>1185.78561509085</v>
      </c>
      <c r="E866" t="s">
        <v>609</v>
      </c>
      <c r="F866" s="31" t="s">
        <v>1551</v>
      </c>
      <c r="G866" t="s">
        <v>611</v>
      </c>
      <c r="H866" s="1">
        <v>1245.07489584539</v>
      </c>
    </row>
    <row r="867" spans="8:8" ht="27.75" hidden="1" customHeight="1">
      <c r="A867" s="34" t="s">
        <v>679</v>
      </c>
      <c r="B867" s="31" t="s">
        <v>8</v>
      </c>
      <c r="C867" t="s">
        <v>1318</v>
      </c>
      <c r="D867" s="32">
        <f>D866</f>
        <v>1185.78561509085</v>
      </c>
      <c r="E867" t="s">
        <v>12</v>
      </c>
      <c r="F867" s="31" t="s">
        <v>1487</v>
      </c>
      <c r="G867" t="s">
        <v>30</v>
      </c>
      <c r="H867" s="1">
        <v>1252.60235194672</v>
      </c>
    </row>
    <row r="868" spans="8:8" ht="27.75" hidden="1" customHeight="1">
      <c r="A868" s="31" t="s">
        <v>55</v>
      </c>
      <c r="B868" s="31" t="s">
        <v>8</v>
      </c>
      <c r="C868" t="s">
        <v>1061</v>
      </c>
      <c r="D868" s="32">
        <v>1196.21402743805</v>
      </c>
      <c r="E868" t="s">
        <v>9</v>
      </c>
      <c r="F868" s="31" t="s">
        <v>1490</v>
      </c>
      <c r="G868" t="s">
        <v>51</v>
      </c>
      <c r="H868" s="1">
        <v>1256.02472880995</v>
      </c>
    </row>
    <row r="869" spans="8:8" ht="27.75" hidden="1" customHeight="1">
      <c r="A869" s="31" t="s">
        <v>981</v>
      </c>
      <c r="B869" s="31" t="s">
        <v>544</v>
      </c>
      <c r="C869" t="s">
        <v>1438</v>
      </c>
      <c r="D869" s="32">
        <v>614.025301204819</v>
      </c>
      <c r="E869" t="s">
        <v>23</v>
      </c>
      <c r="F869" s="31" t="s">
        <v>1502</v>
      </c>
      <c r="G869" t="s">
        <v>25</v>
      </c>
      <c r="H869" s="1">
        <v>1289.45313253012</v>
      </c>
    </row>
    <row r="870" spans="8:8" ht="27.75" hidden="1" customHeight="1">
      <c r="A870" s="31" t="s">
        <v>379</v>
      </c>
      <c r="B870" s="31" t="s">
        <v>385</v>
      </c>
      <c r="C870" t="s">
        <v>1201</v>
      </c>
      <c r="D870" s="32">
        <f>D869</f>
        <v>614.025301204819</v>
      </c>
      <c r="E870" t="s">
        <v>12</v>
      </c>
      <c r="F870" s="31" t="s">
        <v>1483</v>
      </c>
      <c r="G870" t="s">
        <v>14</v>
      </c>
      <c r="H870" s="1">
        <v>1300.12249598251</v>
      </c>
    </row>
    <row r="871" spans="8:8" ht="27.75" hidden="1" customHeight="1">
      <c r="A871" s="31" t="s">
        <v>936</v>
      </c>
      <c r="B871" s="31" t="s">
        <v>8</v>
      </c>
      <c r="C871" t="s">
        <v>1410</v>
      </c>
      <c r="D871" s="32">
        <v>1264.94357087097</v>
      </c>
      <c r="E871" t="s">
        <v>9</v>
      </c>
      <c r="F871" s="31" t="s">
        <v>10</v>
      </c>
      <c r="G871" t="s">
        <v>48</v>
      </c>
      <c r="H871" s="1">
        <v>1328.19074941452</v>
      </c>
    </row>
    <row r="872" spans="8:8" ht="27.75" hidden="1" customHeight="1">
      <c r="A872" s="31" t="s">
        <v>492</v>
      </c>
      <c r="B872" s="31" t="s">
        <v>249</v>
      </c>
      <c r="C872" t="s">
        <v>1257</v>
      </c>
      <c r="D872" s="32">
        <f>D871</f>
        <v>1264.94357087097</v>
      </c>
      <c r="E872" t="s">
        <v>12</v>
      </c>
      <c r="F872" s="31" t="s">
        <v>1483</v>
      </c>
      <c r="G872" t="s">
        <v>14</v>
      </c>
      <c r="H872" s="1">
        <v>1370.13246149658</v>
      </c>
    </row>
    <row r="873" spans="8:8" ht="27.75" hidden="1" customHeight="1">
      <c r="A873" s="34" t="s">
        <v>224</v>
      </c>
      <c r="B873" s="31" t="s">
        <v>102</v>
      </c>
      <c r="C873" t="s">
        <v>1133</v>
      </c>
      <c r="D873" s="32">
        <f>D872</f>
        <v>1264.94357087097</v>
      </c>
      <c r="E873" t="s">
        <v>12</v>
      </c>
      <c r="F873" s="31" t="s">
        <v>1486</v>
      </c>
      <c r="G873" t="s">
        <v>209</v>
      </c>
      <c r="H873" s="1">
        <v>1376.56181051536</v>
      </c>
    </row>
    <row r="874" spans="8:8" ht="27.75" hidden="1" customHeight="1">
      <c r="A874" s="34" t="s">
        <v>364</v>
      </c>
      <c r="B874" s="31" t="s">
        <v>141</v>
      </c>
      <c r="C874" t="s">
        <v>1188</v>
      </c>
      <c r="D874" s="32">
        <f>D873</f>
        <v>1264.94357087097</v>
      </c>
      <c r="E874" t="s">
        <v>12</v>
      </c>
      <c r="F874" s="31" t="s">
        <v>1483</v>
      </c>
      <c r="G874" t="s">
        <v>14</v>
      </c>
      <c r="H874" s="1">
        <v>1383.16665479341</v>
      </c>
    </row>
    <row r="875" spans="8:8" ht="27.75" hidden="1" customHeight="1">
      <c r="A875" s="34" t="s">
        <v>656</v>
      </c>
      <c r="B875" s="31" t="s">
        <v>657</v>
      </c>
      <c r="C875" t="s">
        <v>1313</v>
      </c>
      <c r="D875" s="32">
        <v>662.889215383029</v>
      </c>
      <c r="E875" t="s">
        <v>23</v>
      </c>
      <c r="F875" s="31" t="s">
        <v>1502</v>
      </c>
      <c r="G875" t="s">
        <v>25</v>
      </c>
      <c r="H875" s="1">
        <v>1392.06735230436</v>
      </c>
    </row>
    <row r="876" spans="8:8" ht="27.75" hidden="1" customHeight="1">
      <c r="A876" s="31" t="s">
        <v>1027</v>
      </c>
      <c r="B876" s="31" t="s">
        <v>8</v>
      </c>
      <c r="C876" t="s">
        <v>1451</v>
      </c>
      <c r="D876" s="32">
        <f>D875</f>
        <v>662.889215383029</v>
      </c>
      <c r="E876" t="s">
        <v>12</v>
      </c>
      <c r="F876" s="31" t="s">
        <v>1491</v>
      </c>
      <c r="G876" t="s">
        <v>154</v>
      </c>
      <c r="H876" s="1">
        <v>1394.84942484193</v>
      </c>
    </row>
    <row r="877" spans="8:8" ht="27.75" hidden="1" customHeight="1">
      <c r="A877" s="33" t="s">
        <v>115</v>
      </c>
      <c r="B877" s="31" t="s">
        <v>8</v>
      </c>
      <c r="C877" t="s">
        <v>1091</v>
      </c>
      <c r="D877" s="32">
        <v>1329.73807757524</v>
      </c>
      <c r="E877" t="s">
        <v>9</v>
      </c>
      <c r="F877" s="31" t="s">
        <v>1490</v>
      </c>
      <c r="G877" t="s">
        <v>51</v>
      </c>
      <c r="H877" s="1">
        <v>1396.22498145401</v>
      </c>
    </row>
    <row r="878" spans="8:8" ht="27.75" hidden="1" customHeight="1">
      <c r="A878" s="34" t="s">
        <v>115</v>
      </c>
      <c r="B878" s="31" t="s">
        <v>8</v>
      </c>
      <c r="C878" t="s">
        <v>1091</v>
      </c>
      <c r="D878" s="32">
        <f>D877</f>
        <v>1329.73807757524</v>
      </c>
      <c r="E878" t="s">
        <v>76</v>
      </c>
      <c r="F878" s="31" t="s">
        <v>1501</v>
      </c>
      <c r="G878" t="s">
        <v>117</v>
      </c>
      <c r="H878" s="1">
        <v>1396.22498145401</v>
      </c>
    </row>
    <row r="879" spans="8:8" ht="27.75" hidden="1" customHeight="1">
      <c r="A879" s="33" t="s">
        <v>341</v>
      </c>
      <c r="B879" s="31" t="s">
        <v>8</v>
      </c>
      <c r="C879" t="s">
        <v>1171</v>
      </c>
      <c r="D879" s="32">
        <v>1358.25527230591</v>
      </c>
      <c r="E879" t="s">
        <v>9</v>
      </c>
      <c r="F879" s="31" t="s">
        <v>1490</v>
      </c>
      <c r="G879" t="s">
        <v>51</v>
      </c>
      <c r="H879" s="1">
        <v>1426.16803592121</v>
      </c>
    </row>
    <row r="880" spans="8:8" ht="27.75" hidden="1" customHeight="1">
      <c r="A880" s="31" t="s">
        <v>189</v>
      </c>
      <c r="B880" s="31" t="s">
        <v>8</v>
      </c>
      <c r="C880" t="s">
        <v>1110</v>
      </c>
      <c r="D880" s="32">
        <v>1377.09246647108</v>
      </c>
      <c r="E880" t="s">
        <v>9</v>
      </c>
      <c r="F880" s="31" t="s">
        <v>1490</v>
      </c>
      <c r="G880" t="s">
        <v>51</v>
      </c>
      <c r="H880" s="1">
        <v>1445.94708979464</v>
      </c>
    </row>
    <row r="881" spans="8:8" ht="27.75" hidden="1" customHeight="1">
      <c r="A881" s="31" t="s">
        <v>925</v>
      </c>
      <c r="B881" s="31" t="s">
        <v>8</v>
      </c>
      <c r="C881" t="s">
        <v>1405</v>
      </c>
      <c r="D881" s="32">
        <v>1381.71684439383</v>
      </c>
      <c r="E881" t="s">
        <v>9</v>
      </c>
      <c r="F881" s="31" t="s">
        <v>1490</v>
      </c>
      <c r="G881" t="s">
        <v>51</v>
      </c>
      <c r="H881" s="1">
        <v>1450.80268661352</v>
      </c>
    </row>
    <row r="882" spans="8:8" ht="27.75" hidden="1" customHeight="1">
      <c r="A882" s="34" t="s">
        <v>264</v>
      </c>
      <c r="B882" s="31" t="s">
        <v>313</v>
      </c>
      <c r="C882" t="s">
        <v>1160</v>
      </c>
      <c r="D882" s="32">
        <v>1388.62432273263</v>
      </c>
      <c r="E882" t="s">
        <v>23</v>
      </c>
      <c r="F882" s="31" t="s">
        <v>1502</v>
      </c>
      <c r="G882" t="s">
        <v>25</v>
      </c>
      <c r="H882" s="1">
        <v>1458.05553886926</v>
      </c>
    </row>
    <row r="883" spans="8:8" ht="27.75" hidden="1" customHeight="1">
      <c r="A883" s="31" t="s">
        <v>264</v>
      </c>
      <c r="B883" s="31" t="s">
        <v>313</v>
      </c>
      <c r="C883" t="s">
        <v>1160</v>
      </c>
      <c r="D883" s="32">
        <f t="shared" si="23" ref="D883:D889">D882</f>
        <v>1388.62432273263</v>
      </c>
      <c r="E883" t="s">
        <v>69</v>
      </c>
      <c r="F883" s="31" t="s">
        <v>70</v>
      </c>
      <c r="G883" t="s">
        <v>71</v>
      </c>
      <c r="H883" s="1">
        <v>1458.05553886926</v>
      </c>
    </row>
    <row r="884" spans="8:8" ht="27.75" hidden="1" customHeight="1">
      <c r="A884" s="34" t="s">
        <v>264</v>
      </c>
      <c r="B884" s="31" t="s">
        <v>313</v>
      </c>
      <c r="C884" t="s">
        <v>1160</v>
      </c>
      <c r="D884" s="32">
        <f t="shared" si="23"/>
        <v>1388.62432273263</v>
      </c>
      <c r="E884" t="s">
        <v>26</v>
      </c>
      <c r="F884" s="31" t="s">
        <v>1498</v>
      </c>
      <c r="G884" t="s">
        <v>28</v>
      </c>
      <c r="H884" s="1">
        <v>1458.05553886926</v>
      </c>
    </row>
    <row r="885" spans="8:8" ht="27.75" hidden="1" customHeight="1">
      <c r="A885" s="31" t="s">
        <v>264</v>
      </c>
      <c r="B885" s="31" t="s">
        <v>313</v>
      </c>
      <c r="C885" t="s">
        <v>1160</v>
      </c>
      <c r="D885" s="32">
        <f t="shared" si="23"/>
        <v>1388.62432273263</v>
      </c>
      <c r="E885" t="s">
        <v>63</v>
      </c>
      <c r="F885" s="31" t="s">
        <v>1511</v>
      </c>
      <c r="G885" t="s">
        <v>169</v>
      </c>
      <c r="H885" s="1">
        <v>1458.05553886926</v>
      </c>
    </row>
    <row r="886" spans="8:8" ht="27.75" hidden="1" customHeight="1">
      <c r="A886" s="34" t="s">
        <v>264</v>
      </c>
      <c r="B886" s="31" t="s">
        <v>313</v>
      </c>
      <c r="C886" t="s">
        <v>1160</v>
      </c>
      <c r="D886" s="32">
        <f t="shared" si="23"/>
        <v>1388.62432273263</v>
      </c>
      <c r="E886" t="s">
        <v>304</v>
      </c>
      <c r="F886" s="31" t="s">
        <v>1536</v>
      </c>
      <c r="G886" t="s">
        <v>306</v>
      </c>
      <c r="H886" s="1">
        <v>1458.05553886926</v>
      </c>
    </row>
    <row r="887" spans="8:8" ht="27.75" hidden="1" customHeight="1">
      <c r="A887" s="31" t="s">
        <v>264</v>
      </c>
      <c r="B887" s="31" t="s">
        <v>313</v>
      </c>
      <c r="C887" t="s">
        <v>1160</v>
      </c>
      <c r="D887" s="32">
        <f t="shared" si="23"/>
        <v>1388.62432273263</v>
      </c>
      <c r="E887" t="s">
        <v>307</v>
      </c>
      <c r="F887" s="31" t="s">
        <v>1527</v>
      </c>
      <c r="G887" t="s">
        <v>309</v>
      </c>
      <c r="H887" s="1">
        <v>1458.05553886926</v>
      </c>
    </row>
    <row r="888" spans="8:8" ht="27.75" hidden="1" customHeight="1">
      <c r="A888" s="33" t="s">
        <v>264</v>
      </c>
      <c r="B888" s="31" t="s">
        <v>313</v>
      </c>
      <c r="C888" t="s">
        <v>1160</v>
      </c>
      <c r="D888" s="32">
        <f t="shared" si="23"/>
        <v>1388.62432273263</v>
      </c>
      <c r="E888" t="s">
        <v>314</v>
      </c>
      <c r="F888" s="31" t="s">
        <v>1552</v>
      </c>
      <c r="G888" t="s">
        <v>316</v>
      </c>
      <c r="H888" s="1">
        <v>1458.05553886926</v>
      </c>
    </row>
    <row r="889" spans="8:8" ht="27.75" hidden="1" customHeight="1">
      <c r="A889" s="31" t="s">
        <v>792</v>
      </c>
      <c r="B889" s="31" t="s">
        <v>813</v>
      </c>
      <c r="C889" t="s">
        <v>1373</v>
      </c>
      <c r="D889" s="32">
        <f t="shared" si="23"/>
        <v>1388.62432273263</v>
      </c>
      <c r="E889" t="s">
        <v>69</v>
      </c>
      <c r="F889" s="31" t="s">
        <v>70</v>
      </c>
      <c r="G889" t="s">
        <v>71</v>
      </c>
      <c r="H889" s="1">
        <v>1470.53188281565</v>
      </c>
    </row>
    <row r="890" spans="8:8" ht="27.75" hidden="1" customHeight="1">
      <c r="A890" s="31" t="s">
        <v>149</v>
      </c>
      <c r="B890" s="31" t="s">
        <v>8</v>
      </c>
      <c r="C890" t="s">
        <v>1100</v>
      </c>
      <c r="D890" s="32">
        <v>1416.11258588382</v>
      </c>
      <c r="E890" t="s">
        <v>9</v>
      </c>
      <c r="F890" s="31" t="s">
        <v>1490</v>
      </c>
      <c r="G890" t="s">
        <v>51</v>
      </c>
      <c r="H890" s="1">
        <v>1486.91821517801</v>
      </c>
    </row>
    <row r="891" spans="8:8" ht="27.75" hidden="1" customHeight="1">
      <c r="A891" s="33" t="s">
        <v>870</v>
      </c>
      <c r="B891" s="31" t="s">
        <v>884</v>
      </c>
      <c r="C891" t="s">
        <v>1392</v>
      </c>
      <c r="D891" s="32">
        <f>D890</f>
        <v>1416.11258588382</v>
      </c>
      <c r="E891" t="s">
        <v>12</v>
      </c>
      <c r="F891" s="31" t="s">
        <v>1487</v>
      </c>
      <c r="G891" t="s">
        <v>30</v>
      </c>
      <c r="H891" s="1">
        <v>1502.7936</v>
      </c>
    </row>
    <row r="892" spans="8:8" ht="27.75" hidden="1" customHeight="1">
      <c r="A892" s="31" t="s">
        <v>689</v>
      </c>
      <c r="B892" s="31" t="s">
        <v>181</v>
      </c>
      <c r="C892" t="s">
        <v>1325</v>
      </c>
      <c r="D892" s="32">
        <v>721.446868323401</v>
      </c>
      <c r="E892" t="s">
        <v>23</v>
      </c>
      <c r="F892" s="31" t="s">
        <v>1502</v>
      </c>
      <c r="G892" t="s">
        <v>25</v>
      </c>
      <c r="H892" s="1">
        <v>1515.03842347914</v>
      </c>
    </row>
    <row r="893" spans="8:8" ht="27.75" hidden="1" customHeight="1">
      <c r="A893" s="31" t="s">
        <v>701</v>
      </c>
      <c r="B893" s="31" t="s">
        <v>714</v>
      </c>
      <c r="C893" t="s">
        <v>1330</v>
      </c>
      <c r="D893" s="32">
        <v>1449.63580800718</v>
      </c>
      <c r="E893" t="s">
        <v>715</v>
      </c>
      <c r="F893" s="31" t="s">
        <v>1553</v>
      </c>
      <c r="G893" t="s">
        <v>717</v>
      </c>
      <c r="H893" s="1">
        <v>1522.11759840754</v>
      </c>
    </row>
    <row r="894" spans="8:8" ht="27.75" hidden="1" customHeight="1">
      <c r="A894" s="33" t="s">
        <v>701</v>
      </c>
      <c r="B894" s="31" t="s">
        <v>714</v>
      </c>
      <c r="C894" t="s">
        <v>1330</v>
      </c>
      <c r="D894" s="32">
        <f t="shared" si="24" ref="D894:D900">D893</f>
        <v>1449.63580800718</v>
      </c>
      <c r="E894" t="s">
        <v>23</v>
      </c>
      <c r="F894" s="31" t="s">
        <v>1502</v>
      </c>
      <c r="G894" t="s">
        <v>25</v>
      </c>
      <c r="H894" s="1">
        <v>1522.11759840754</v>
      </c>
    </row>
    <row r="895" spans="8:8" ht="27.75" hidden="1" customHeight="1">
      <c r="A895" s="31" t="s">
        <v>701</v>
      </c>
      <c r="B895" s="31" t="s">
        <v>714</v>
      </c>
      <c r="C895" t="s">
        <v>1330</v>
      </c>
      <c r="D895" s="32">
        <f t="shared" si="24"/>
        <v>1449.63580800718</v>
      </c>
      <c r="E895" t="s">
        <v>26</v>
      </c>
      <c r="F895" s="31" t="s">
        <v>1498</v>
      </c>
      <c r="G895" t="s">
        <v>28</v>
      </c>
      <c r="H895" s="1">
        <v>1522.11759840754</v>
      </c>
    </row>
    <row r="896" spans="8:8" ht="27.75" hidden="1" customHeight="1">
      <c r="A896" s="34" t="s">
        <v>701</v>
      </c>
      <c r="B896" s="31" t="s">
        <v>714</v>
      </c>
      <c r="C896" t="s">
        <v>1330</v>
      </c>
      <c r="D896" s="32">
        <f t="shared" si="24"/>
        <v>1449.63580800718</v>
      </c>
      <c r="E896" t="s">
        <v>718</v>
      </c>
      <c r="F896" s="31" t="s">
        <v>719</v>
      </c>
      <c r="G896" t="s">
        <v>720</v>
      </c>
      <c r="H896" s="1">
        <v>1522.11759840754</v>
      </c>
    </row>
    <row r="897" spans="8:8" ht="27.75" hidden="1" customHeight="1">
      <c r="A897" s="33" t="s">
        <v>701</v>
      </c>
      <c r="B897" s="31" t="s">
        <v>714</v>
      </c>
      <c r="C897" t="s">
        <v>1330</v>
      </c>
      <c r="D897" s="32">
        <f t="shared" si="24"/>
        <v>1449.63580800718</v>
      </c>
      <c r="E897" t="s">
        <v>721</v>
      </c>
      <c r="F897" s="31" t="s">
        <v>1518</v>
      </c>
      <c r="G897" t="s">
        <v>723</v>
      </c>
      <c r="H897" s="1">
        <v>1522.11759840754</v>
      </c>
    </row>
    <row r="898" spans="8:8" ht="27.75" hidden="1" customHeight="1">
      <c r="A898" s="34" t="s">
        <v>701</v>
      </c>
      <c r="B898" s="31" t="s">
        <v>714</v>
      </c>
      <c r="C898" t="s">
        <v>1330</v>
      </c>
      <c r="D898" s="32">
        <f t="shared" si="24"/>
        <v>1449.63580800718</v>
      </c>
      <c r="E898" t="s">
        <v>724</v>
      </c>
      <c r="F898" s="31" t="s">
        <v>1553</v>
      </c>
      <c r="G898" t="s">
        <v>725</v>
      </c>
      <c r="H898" s="1">
        <v>1522.11759840754</v>
      </c>
    </row>
    <row r="899" spans="8:8" ht="27.75" hidden="1" customHeight="1">
      <c r="A899" s="34" t="s">
        <v>701</v>
      </c>
      <c r="B899" s="31" t="s">
        <v>714</v>
      </c>
      <c r="C899" t="s">
        <v>1330</v>
      </c>
      <c r="D899" s="32">
        <f t="shared" si="24"/>
        <v>1449.63580800718</v>
      </c>
      <c r="E899" t="s">
        <v>726</v>
      </c>
      <c r="F899" s="31" t="s">
        <v>1535</v>
      </c>
      <c r="G899" t="s">
        <v>728</v>
      </c>
      <c r="H899" s="1">
        <v>1522.11759840754</v>
      </c>
    </row>
    <row r="900" spans="8:8" ht="27.75" hidden="1" customHeight="1">
      <c r="A900" s="33" t="s">
        <v>436</v>
      </c>
      <c r="B900" s="31" t="s">
        <v>437</v>
      </c>
      <c r="C900" t="s">
        <v>1228</v>
      </c>
      <c r="D900" s="32">
        <f t="shared" si="24"/>
        <v>1449.63580800718</v>
      </c>
      <c r="E900" t="s">
        <v>444</v>
      </c>
      <c r="F900" s="31" t="s">
        <v>445</v>
      </c>
      <c r="G900" t="s">
        <v>446</v>
      </c>
      <c r="H900" s="1">
        <v>1562.1154349419</v>
      </c>
    </row>
    <row r="901" spans="8:8" ht="27.75" hidden="1" customHeight="1">
      <c r="A901" s="34" t="s">
        <v>264</v>
      </c>
      <c r="B901" s="31" t="s">
        <v>165</v>
      </c>
      <c r="C901" t="s">
        <v>1155</v>
      </c>
      <c r="D901" s="32">
        <v>1488.51937321937</v>
      </c>
      <c r="E901" t="s">
        <v>266</v>
      </c>
      <c r="F901" s="31" t="s">
        <v>1541</v>
      </c>
      <c r="G901" t="s">
        <v>290</v>
      </c>
      <c r="H901" s="1">
        <v>1562.94534188034</v>
      </c>
    </row>
    <row r="902" spans="8:8" ht="27.75" hidden="1" customHeight="1">
      <c r="A902" s="34" t="s">
        <v>264</v>
      </c>
      <c r="B902" s="31" t="s">
        <v>165</v>
      </c>
      <c r="C902" t="s">
        <v>1155</v>
      </c>
      <c r="D902" s="32">
        <f t="shared" si="25" ref="D902:D909">D901</f>
        <v>1488.51937321937</v>
      </c>
      <c r="E902" t="s">
        <v>291</v>
      </c>
      <c r="F902" s="31" t="s">
        <v>1530</v>
      </c>
      <c r="G902" t="s">
        <v>293</v>
      </c>
      <c r="H902" s="1">
        <v>1562.94534188034</v>
      </c>
    </row>
    <row r="903" spans="8:8" ht="27.75" hidden="1" customHeight="1">
      <c r="A903" s="33" t="s">
        <v>264</v>
      </c>
      <c r="B903" s="31" t="s">
        <v>165</v>
      </c>
      <c r="C903" t="s">
        <v>1155</v>
      </c>
      <c r="D903" s="32">
        <f t="shared" si="25"/>
        <v>1488.51937321937</v>
      </c>
      <c r="E903" t="s">
        <v>23</v>
      </c>
      <c r="F903" s="31" t="s">
        <v>1502</v>
      </c>
      <c r="G903" t="s">
        <v>25</v>
      </c>
      <c r="H903" s="1">
        <v>1562.94534188034</v>
      </c>
    </row>
    <row r="904" spans="8:8" ht="27.75" hidden="1" customHeight="1">
      <c r="A904" s="34" t="s">
        <v>264</v>
      </c>
      <c r="B904" s="31" t="s">
        <v>165</v>
      </c>
      <c r="C904" t="s">
        <v>1155</v>
      </c>
      <c r="D904" s="32">
        <f t="shared" si="25"/>
        <v>1488.51937321937</v>
      </c>
      <c r="E904" t="s">
        <v>69</v>
      </c>
      <c r="F904" s="31" t="s">
        <v>70</v>
      </c>
      <c r="G904" t="s">
        <v>71</v>
      </c>
      <c r="H904" s="1">
        <v>1562.94534188034</v>
      </c>
    </row>
    <row r="905" spans="8:8" ht="27.75" hidden="1" customHeight="1">
      <c r="A905" s="33" t="s">
        <v>264</v>
      </c>
      <c r="B905" s="31" t="s">
        <v>165</v>
      </c>
      <c r="C905" t="s">
        <v>1155</v>
      </c>
      <c r="D905" s="32">
        <f t="shared" si="25"/>
        <v>1488.51937321937</v>
      </c>
      <c r="E905" t="s">
        <v>26</v>
      </c>
      <c r="F905" s="31" t="s">
        <v>1498</v>
      </c>
      <c r="G905" t="s">
        <v>28</v>
      </c>
      <c r="H905" s="1">
        <v>1562.94534188034</v>
      </c>
    </row>
    <row r="906" spans="8:8" ht="27.75" hidden="1" customHeight="1">
      <c r="A906" s="34" t="s">
        <v>264</v>
      </c>
      <c r="B906" s="31" t="s">
        <v>165</v>
      </c>
      <c r="C906" t="s">
        <v>1155</v>
      </c>
      <c r="D906" s="32">
        <f t="shared" si="25"/>
        <v>1488.51937321937</v>
      </c>
      <c r="E906" t="s">
        <v>63</v>
      </c>
      <c r="F906" s="31" t="s">
        <v>1511</v>
      </c>
      <c r="G906" t="s">
        <v>169</v>
      </c>
      <c r="H906" s="1">
        <v>1562.94534188034</v>
      </c>
    </row>
    <row r="907" spans="8:8" ht="27.75" hidden="1" customHeight="1">
      <c r="A907" s="34" t="s">
        <v>264</v>
      </c>
      <c r="B907" s="31" t="s">
        <v>165</v>
      </c>
      <c r="C907" t="s">
        <v>1155</v>
      </c>
      <c r="D907" s="32">
        <f t="shared" si="25"/>
        <v>1488.51937321937</v>
      </c>
      <c r="E907" t="s">
        <v>275</v>
      </c>
      <c r="F907" s="31" t="s">
        <v>1507</v>
      </c>
      <c r="G907" t="s">
        <v>276</v>
      </c>
      <c r="H907" s="1">
        <v>1562.94534188034</v>
      </c>
    </row>
    <row r="908" spans="8:8" ht="27.75" hidden="1" customHeight="1">
      <c r="A908" s="31" t="s">
        <v>264</v>
      </c>
      <c r="B908" s="31" t="s">
        <v>303</v>
      </c>
      <c r="C908" t="s">
        <v>1161</v>
      </c>
      <c r="D908" s="32">
        <f t="shared" si="25"/>
        <v>1488.51937321937</v>
      </c>
      <c r="E908" t="s">
        <v>69</v>
      </c>
      <c r="F908" s="31" t="s">
        <v>70</v>
      </c>
      <c r="G908" t="s">
        <v>71</v>
      </c>
      <c r="H908" s="1">
        <v>1578.77001647446</v>
      </c>
    </row>
    <row r="909" spans="8:8" ht="27.75" hidden="1" customHeight="1">
      <c r="A909" s="34" t="s">
        <v>230</v>
      </c>
      <c r="B909" s="31" t="s">
        <v>181</v>
      </c>
      <c r="C909" t="s">
        <v>1134</v>
      </c>
      <c r="D909" s="32">
        <f t="shared" si="25"/>
        <v>1488.51937321937</v>
      </c>
      <c r="E909" t="s">
        <v>12</v>
      </c>
      <c r="F909" s="31" t="s">
        <v>1484</v>
      </c>
      <c r="G909" t="s">
        <v>139</v>
      </c>
      <c r="H909" s="1">
        <v>1596.57726973684</v>
      </c>
    </row>
    <row r="910" spans="8:8" ht="27.75" hidden="1" customHeight="1">
      <c r="A910" s="31" t="s">
        <v>580</v>
      </c>
      <c r="B910" s="31" t="s">
        <v>265</v>
      </c>
      <c r="C910" t="s">
        <v>1289</v>
      </c>
      <c r="D910" s="32">
        <v>1555.28251562138</v>
      </c>
      <c r="E910" t="s">
        <v>581</v>
      </c>
      <c r="F910" s="31" t="s">
        <v>1525</v>
      </c>
      <c r="G910" t="s">
        <v>583</v>
      </c>
      <c r="H910" s="1">
        <v>1633.04664140245</v>
      </c>
    </row>
    <row r="911" spans="8:8" ht="27.75" hidden="1" customHeight="1">
      <c r="A911" s="33" t="s">
        <v>580</v>
      </c>
      <c r="B911" s="31" t="s">
        <v>265</v>
      </c>
      <c r="C911" t="s">
        <v>1289</v>
      </c>
      <c r="D911" s="32">
        <f t="shared" si="26" ref="D911:D920">D910</f>
        <v>1555.28251562138</v>
      </c>
      <c r="E911" t="s">
        <v>291</v>
      </c>
      <c r="F911" s="31" t="s">
        <v>1547</v>
      </c>
      <c r="G911" t="s">
        <v>585</v>
      </c>
      <c r="H911" s="1">
        <v>1633.04664140245</v>
      </c>
    </row>
    <row r="912" spans="8:8" ht="27.75" hidden="1" customHeight="1">
      <c r="A912" s="34" t="s">
        <v>580</v>
      </c>
      <c r="B912" s="31" t="s">
        <v>265</v>
      </c>
      <c r="C912" t="s">
        <v>1289</v>
      </c>
      <c r="D912" s="32">
        <f t="shared" si="26"/>
        <v>1555.28251562138</v>
      </c>
      <c r="E912" t="s">
        <v>586</v>
      </c>
      <c r="F912" s="31" t="s">
        <v>1548</v>
      </c>
      <c r="G912" t="s">
        <v>588</v>
      </c>
      <c r="H912" s="1">
        <v>1633.04664140245</v>
      </c>
    </row>
    <row r="913" spans="8:8" ht="27.75" hidden="1" customHeight="1">
      <c r="A913" s="33" t="s">
        <v>580</v>
      </c>
      <c r="B913" s="31" t="s">
        <v>265</v>
      </c>
      <c r="C913" t="s">
        <v>1289</v>
      </c>
      <c r="D913" s="32">
        <f t="shared" si="26"/>
        <v>1555.28251562138</v>
      </c>
      <c r="E913" t="s">
        <v>23</v>
      </c>
      <c r="F913" s="31" t="s">
        <v>1502</v>
      </c>
      <c r="G913" t="s">
        <v>25</v>
      </c>
      <c r="H913" s="1">
        <v>1633.04664140245</v>
      </c>
    </row>
    <row r="914" spans="8:8" ht="27.75" hidden="1" customHeight="1">
      <c r="A914" s="31" t="s">
        <v>580</v>
      </c>
      <c r="B914" s="31" t="s">
        <v>265</v>
      </c>
      <c r="C914" t="s">
        <v>1289</v>
      </c>
      <c r="D914" s="32">
        <f t="shared" si="26"/>
        <v>1555.28251562138</v>
      </c>
      <c r="E914" t="s">
        <v>69</v>
      </c>
      <c r="F914" s="31" t="s">
        <v>70</v>
      </c>
      <c r="G914" t="s">
        <v>71</v>
      </c>
      <c r="H914" s="1">
        <v>1633.04664140245</v>
      </c>
    </row>
    <row r="915" spans="8:8" ht="27.75" hidden="1" customHeight="1">
      <c r="A915" s="33" t="s">
        <v>580</v>
      </c>
      <c r="B915" s="31" t="s">
        <v>265</v>
      </c>
      <c r="C915" t="s">
        <v>1289</v>
      </c>
      <c r="D915" s="32">
        <f t="shared" si="26"/>
        <v>1555.28251562138</v>
      </c>
      <c r="E915" t="s">
        <v>26</v>
      </c>
      <c r="F915" s="31" t="s">
        <v>1498</v>
      </c>
      <c r="G915" t="s">
        <v>28</v>
      </c>
      <c r="H915" s="1">
        <v>1633.04664140245</v>
      </c>
    </row>
    <row r="916" spans="8:8" ht="27.75" hidden="1" customHeight="1">
      <c r="A916" s="31" t="s">
        <v>580</v>
      </c>
      <c r="B916" s="31" t="s">
        <v>265</v>
      </c>
      <c r="C916" t="s">
        <v>1289</v>
      </c>
      <c r="D916" s="32">
        <f t="shared" si="26"/>
        <v>1555.28251562138</v>
      </c>
      <c r="E916" t="s">
        <v>589</v>
      </c>
      <c r="F916" s="31" t="s">
        <v>1549</v>
      </c>
      <c r="G916" t="s">
        <v>591</v>
      </c>
      <c r="H916" s="1">
        <v>1633.04664140245</v>
      </c>
    </row>
    <row r="917" spans="8:8" ht="27.75" hidden="1" customHeight="1">
      <c r="A917" s="33" t="s">
        <v>580</v>
      </c>
      <c r="B917" s="31" t="s">
        <v>265</v>
      </c>
      <c r="C917" t="s">
        <v>1289</v>
      </c>
      <c r="D917" s="32">
        <f t="shared" si="26"/>
        <v>1555.28251562138</v>
      </c>
      <c r="E917" t="s">
        <v>592</v>
      </c>
      <c r="F917" s="31" t="s">
        <v>1550</v>
      </c>
      <c r="G917" t="s">
        <v>594</v>
      </c>
      <c r="H917" s="1">
        <v>1633.04664140245</v>
      </c>
    </row>
    <row r="918" spans="8:8" ht="27.75" hidden="1" customHeight="1">
      <c r="A918" s="34" t="s">
        <v>580</v>
      </c>
      <c r="B918" s="31" t="s">
        <v>265</v>
      </c>
      <c r="C918" t="s">
        <v>1289</v>
      </c>
      <c r="D918" s="32">
        <f t="shared" si="26"/>
        <v>1555.28251562138</v>
      </c>
      <c r="E918" t="s">
        <v>595</v>
      </c>
      <c r="F918" s="31" t="s">
        <v>1526</v>
      </c>
      <c r="G918" t="s">
        <v>597</v>
      </c>
      <c r="H918" s="1">
        <v>1633.04664140245</v>
      </c>
    </row>
    <row r="919" spans="8:8" ht="27.75" hidden="1" customHeight="1">
      <c r="A919" s="33" t="s">
        <v>580</v>
      </c>
      <c r="B919" s="31" t="s">
        <v>265</v>
      </c>
      <c r="C919" t="s">
        <v>1289</v>
      </c>
      <c r="D919" s="32">
        <f t="shared" si="26"/>
        <v>1555.28251562138</v>
      </c>
      <c r="E919" t="s">
        <v>600</v>
      </c>
      <c r="F919" s="31" t="s">
        <v>1528</v>
      </c>
      <c r="G919" t="s">
        <v>602</v>
      </c>
      <c r="H919" s="1">
        <v>1633.04664140245</v>
      </c>
    </row>
    <row r="920" spans="8:8" ht="27.75" hidden="1" customHeight="1">
      <c r="A920" s="31" t="s">
        <v>509</v>
      </c>
      <c r="B920" s="31" t="s">
        <v>387</v>
      </c>
      <c r="C920" t="s">
        <v>1266</v>
      </c>
      <c r="D920" s="32">
        <f t="shared" si="26"/>
        <v>1555.28251562138</v>
      </c>
      <c r="E920" t="s">
        <v>12</v>
      </c>
      <c r="F920" s="31" t="s">
        <v>1484</v>
      </c>
      <c r="G920" t="s">
        <v>139</v>
      </c>
      <c r="H920" s="1">
        <v>1643.31776372451</v>
      </c>
    </row>
    <row r="921" spans="8:8" ht="27.75" hidden="1" customHeight="1">
      <c r="A921" s="33" t="s">
        <v>941</v>
      </c>
      <c r="B921" s="31" t="s">
        <v>302</v>
      </c>
      <c r="C921" t="s">
        <v>1421</v>
      </c>
      <c r="D921" s="32">
        <v>1587.88552971576</v>
      </c>
      <c r="E921" t="s">
        <v>581</v>
      </c>
      <c r="F921" s="31" t="s">
        <v>1525</v>
      </c>
      <c r="G921" t="s">
        <v>583</v>
      </c>
      <c r="H921" s="1">
        <v>1667.27980620155</v>
      </c>
    </row>
    <row r="922" spans="8:8" ht="27.75" hidden="1" customHeight="1">
      <c r="A922" s="31" t="s">
        <v>941</v>
      </c>
      <c r="B922" s="31" t="s">
        <v>302</v>
      </c>
      <c r="C922" t="s">
        <v>1421</v>
      </c>
      <c r="D922" s="32">
        <f t="shared" si="27" ref="D922:D929">D921</f>
        <v>1587.88552971576</v>
      </c>
      <c r="E922" t="s">
        <v>23</v>
      </c>
      <c r="F922" s="31" t="s">
        <v>1502</v>
      </c>
      <c r="G922" t="s">
        <v>25</v>
      </c>
      <c r="H922" s="1">
        <v>1667.27980620155</v>
      </c>
    </row>
    <row r="923" spans="8:8" ht="27.75" hidden="1" customHeight="1">
      <c r="A923" s="33" t="s">
        <v>941</v>
      </c>
      <c r="B923" s="31" t="s">
        <v>302</v>
      </c>
      <c r="C923" t="s">
        <v>1421</v>
      </c>
      <c r="D923" s="32">
        <f t="shared" si="27"/>
        <v>1587.88552971576</v>
      </c>
      <c r="E923" t="s">
        <v>953</v>
      </c>
      <c r="F923" s="31" t="s">
        <v>1530</v>
      </c>
      <c r="G923" t="s">
        <v>954</v>
      </c>
      <c r="H923" s="1">
        <v>1667.27980620155</v>
      </c>
    </row>
    <row r="924" spans="8:8" ht="27.75" hidden="1" customHeight="1">
      <c r="A924" s="31" t="s">
        <v>941</v>
      </c>
      <c r="B924" s="31" t="s">
        <v>302</v>
      </c>
      <c r="C924" t="s">
        <v>1421</v>
      </c>
      <c r="D924" s="32">
        <f t="shared" si="27"/>
        <v>1587.88552971576</v>
      </c>
      <c r="E924" t="s">
        <v>26</v>
      </c>
      <c r="F924" s="31" t="s">
        <v>1498</v>
      </c>
      <c r="G924" t="s">
        <v>28</v>
      </c>
      <c r="H924" s="1">
        <v>1667.27980620155</v>
      </c>
    </row>
    <row r="925" spans="8:8" ht="27.75" hidden="1" customHeight="1">
      <c r="A925" s="33" t="s">
        <v>941</v>
      </c>
      <c r="B925" s="31" t="s">
        <v>302</v>
      </c>
      <c r="C925" t="s">
        <v>1421</v>
      </c>
      <c r="D925" s="32">
        <f t="shared" si="27"/>
        <v>1587.88552971576</v>
      </c>
      <c r="E925" t="s">
        <v>275</v>
      </c>
      <c r="F925" s="31" t="s">
        <v>1507</v>
      </c>
      <c r="G925" t="s">
        <v>276</v>
      </c>
      <c r="H925" s="1">
        <v>1667.27980620155</v>
      </c>
    </row>
    <row r="926" spans="8:8" ht="27.75" hidden="1" customHeight="1">
      <c r="A926" s="31" t="s">
        <v>941</v>
      </c>
      <c r="B926" s="31" t="s">
        <v>302</v>
      </c>
      <c r="C926" t="s">
        <v>1421</v>
      </c>
      <c r="D926" s="32">
        <f t="shared" si="27"/>
        <v>1587.88552971576</v>
      </c>
      <c r="E926" t="s">
        <v>318</v>
      </c>
      <c r="F926" s="31" t="s">
        <v>1508</v>
      </c>
      <c r="G926" t="s">
        <v>320</v>
      </c>
      <c r="H926" s="1">
        <v>1667.27980620155</v>
      </c>
    </row>
    <row r="927" spans="8:8" ht="27.75" hidden="1" customHeight="1">
      <c r="A927" s="31" t="s">
        <v>941</v>
      </c>
      <c r="B927" s="31" t="s">
        <v>302</v>
      </c>
      <c r="C927" t="s">
        <v>1421</v>
      </c>
      <c r="D927" s="32">
        <f t="shared" si="27"/>
        <v>1587.88552971576</v>
      </c>
      <c r="E927" t="s">
        <v>951</v>
      </c>
      <c r="F927" s="31" t="s">
        <v>950</v>
      </c>
      <c r="G927" t="s">
        <v>952</v>
      </c>
      <c r="H927" s="1">
        <v>1667.27980620155</v>
      </c>
    </row>
    <row r="928" spans="8:8" ht="27.75" hidden="1" customHeight="1">
      <c r="A928" s="31" t="s">
        <v>941</v>
      </c>
      <c r="B928" s="31" t="s">
        <v>302</v>
      </c>
      <c r="C928" t="s">
        <v>1421</v>
      </c>
      <c r="D928" s="32">
        <f t="shared" si="27"/>
        <v>1587.88552971576</v>
      </c>
      <c r="E928" t="s">
        <v>948</v>
      </c>
      <c r="F928" s="31" t="s">
        <v>1528</v>
      </c>
      <c r="G928" t="s">
        <v>949</v>
      </c>
      <c r="H928" s="1">
        <v>1667.27980620155</v>
      </c>
    </row>
    <row r="929" spans="8:8" ht="27.75" hidden="1" customHeight="1">
      <c r="A929" s="31" t="s">
        <v>941</v>
      </c>
      <c r="B929" s="31" t="s">
        <v>302</v>
      </c>
      <c r="C929" t="s">
        <v>1421</v>
      </c>
      <c r="D929" s="32">
        <f t="shared" si="27"/>
        <v>1587.88552971576</v>
      </c>
      <c r="E929" t="s">
        <v>955</v>
      </c>
      <c r="F929" s="31" t="s">
        <v>1531</v>
      </c>
      <c r="G929" t="s">
        <v>956</v>
      </c>
      <c r="H929" s="1">
        <v>1667.27980620155</v>
      </c>
    </row>
    <row r="930" spans="8:8" ht="27.75" hidden="1" customHeight="1">
      <c r="A930" s="31" t="s">
        <v>504</v>
      </c>
      <c r="B930" s="31" t="s">
        <v>8</v>
      </c>
      <c r="C930" t="s">
        <v>1261</v>
      </c>
      <c r="D930" s="32">
        <v>1601.46985210466</v>
      </c>
      <c r="E930" t="s">
        <v>9</v>
      </c>
      <c r="F930" s="31" t="s">
        <v>1490</v>
      </c>
      <c r="G930" t="s">
        <v>51</v>
      </c>
      <c r="H930" s="1">
        <v>1681.5433447099</v>
      </c>
    </row>
    <row r="931" spans="8:8" ht="27.75" hidden="1" customHeight="1">
      <c r="A931" s="33" t="s">
        <v>504</v>
      </c>
      <c r="B931" s="31" t="s">
        <v>8</v>
      </c>
      <c r="C931" t="s">
        <v>1261</v>
      </c>
      <c r="D931" s="32">
        <f>D930</f>
        <v>1601.46985210466</v>
      </c>
      <c r="E931" t="s">
        <v>76</v>
      </c>
      <c r="F931" s="31" t="s">
        <v>1501</v>
      </c>
      <c r="G931" t="s">
        <v>117</v>
      </c>
      <c r="H931" s="1">
        <v>1681.5433447099</v>
      </c>
    </row>
    <row r="932" spans="8:8" ht="27.75" hidden="1" customHeight="1">
      <c r="A932" s="31" t="s">
        <v>264</v>
      </c>
      <c r="B932" s="31" t="s">
        <v>277</v>
      </c>
      <c r="C932" t="s">
        <v>1153</v>
      </c>
      <c r="D932" s="32">
        <v>1609.92829411765</v>
      </c>
      <c r="E932" t="s">
        <v>266</v>
      </c>
      <c r="F932" s="31" t="s">
        <v>1515</v>
      </c>
      <c r="G932" t="s">
        <v>268</v>
      </c>
      <c r="H932" s="1">
        <v>1690.42470882353</v>
      </c>
    </row>
    <row r="933" spans="8:8" ht="27.75" hidden="1" customHeight="1">
      <c r="A933" s="34" t="s">
        <v>264</v>
      </c>
      <c r="B933" s="31" t="s">
        <v>277</v>
      </c>
      <c r="C933" t="s">
        <v>1153</v>
      </c>
      <c r="D933" s="32">
        <f t="shared" si="28" ref="D933:D938">D932</f>
        <v>1609.92829411765</v>
      </c>
      <c r="E933" t="s">
        <v>269</v>
      </c>
      <c r="F933" s="31" t="s">
        <v>1516</v>
      </c>
      <c r="G933" t="s">
        <v>271</v>
      </c>
      <c r="H933" s="1">
        <v>1690.42470882353</v>
      </c>
    </row>
    <row r="934" spans="8:8" ht="27.75" hidden="1" customHeight="1">
      <c r="A934" s="34" t="s">
        <v>264</v>
      </c>
      <c r="B934" s="31" t="s">
        <v>277</v>
      </c>
      <c r="C934" t="s">
        <v>1153</v>
      </c>
      <c r="D934" s="32">
        <f t="shared" si="28"/>
        <v>1609.92829411765</v>
      </c>
      <c r="E934" t="s">
        <v>23</v>
      </c>
      <c r="F934" s="31" t="s">
        <v>1502</v>
      </c>
      <c r="G934" t="s">
        <v>25</v>
      </c>
      <c r="H934" s="1">
        <v>1690.42470882353</v>
      </c>
    </row>
    <row r="935" spans="8:8" ht="27.75" hidden="1" customHeight="1">
      <c r="A935" s="34" t="s">
        <v>264</v>
      </c>
      <c r="B935" s="31" t="s">
        <v>277</v>
      </c>
      <c r="C935" t="s">
        <v>1153</v>
      </c>
      <c r="D935" s="32">
        <f t="shared" si="28"/>
        <v>1609.92829411765</v>
      </c>
      <c r="E935" t="s">
        <v>69</v>
      </c>
      <c r="F935" s="31" t="s">
        <v>70</v>
      </c>
      <c r="G935" t="s">
        <v>71</v>
      </c>
      <c r="H935" s="1">
        <v>1690.42470882353</v>
      </c>
    </row>
    <row r="936" spans="8:8" ht="27.75" hidden="1" customHeight="1">
      <c r="A936" s="34" t="s">
        <v>264</v>
      </c>
      <c r="B936" s="31" t="s">
        <v>277</v>
      </c>
      <c r="C936" t="s">
        <v>1153</v>
      </c>
      <c r="D936" s="32">
        <f t="shared" si="28"/>
        <v>1609.92829411765</v>
      </c>
      <c r="E936" t="s">
        <v>26</v>
      </c>
      <c r="F936" s="31" t="s">
        <v>1498</v>
      </c>
      <c r="G936" t="s">
        <v>28</v>
      </c>
      <c r="H936" s="1">
        <v>1690.42470882353</v>
      </c>
    </row>
    <row r="937" spans="8:8" ht="27.75" hidden="1" customHeight="1">
      <c r="A937" s="34" t="s">
        <v>264</v>
      </c>
      <c r="B937" s="31" t="s">
        <v>277</v>
      </c>
      <c r="C937" t="s">
        <v>1153</v>
      </c>
      <c r="D937" s="32">
        <f t="shared" si="28"/>
        <v>1609.92829411765</v>
      </c>
      <c r="E937" t="s">
        <v>63</v>
      </c>
      <c r="F937" s="31" t="s">
        <v>1542</v>
      </c>
      <c r="G937" t="s">
        <v>164</v>
      </c>
      <c r="H937" s="1">
        <v>1690.42470882353</v>
      </c>
    </row>
    <row r="938" spans="8:8" ht="27.75" hidden="1" customHeight="1">
      <c r="A938" s="34" t="s">
        <v>264</v>
      </c>
      <c r="B938" s="31" t="s">
        <v>277</v>
      </c>
      <c r="C938" t="s">
        <v>1153</v>
      </c>
      <c r="D938" s="32">
        <f t="shared" si="28"/>
        <v>1609.92829411765</v>
      </c>
      <c r="E938" t="s">
        <v>275</v>
      </c>
      <c r="F938" s="31" t="s">
        <v>1507</v>
      </c>
      <c r="G938" t="s">
        <v>276</v>
      </c>
      <c r="H938" s="1">
        <v>1690.42470882353</v>
      </c>
    </row>
    <row r="939" spans="8:8" ht="27.75" hidden="1" customHeight="1">
      <c r="A939" s="33" t="s">
        <v>364</v>
      </c>
      <c r="B939" s="31" t="s">
        <v>8</v>
      </c>
      <c r="C939" t="s">
        <v>1189</v>
      </c>
      <c r="D939" s="32">
        <v>1613.32785618626</v>
      </c>
      <c r="E939" t="s">
        <v>9</v>
      </c>
      <c r="F939" s="31" t="s">
        <v>1490</v>
      </c>
      <c r="G939" t="s">
        <v>51</v>
      </c>
      <c r="H939" s="1">
        <v>1693.99424899557</v>
      </c>
    </row>
    <row r="940" spans="8:8" ht="27.75" hidden="1" customHeight="1">
      <c r="A940" s="31" t="s">
        <v>792</v>
      </c>
      <c r="B940" s="31" t="s">
        <v>798</v>
      </c>
      <c r="C940" t="s">
        <v>1370</v>
      </c>
      <c r="D940" s="32">
        <v>1633.90361323155</v>
      </c>
      <c r="E940" t="s">
        <v>269</v>
      </c>
      <c r="F940" s="31" t="s">
        <v>1516</v>
      </c>
      <c r="G940" t="s">
        <v>271</v>
      </c>
      <c r="H940" s="1">
        <v>1715.59879389313</v>
      </c>
    </row>
    <row r="941" spans="8:8" ht="27.75" hidden="1" customHeight="1">
      <c r="A941" s="33" t="s">
        <v>792</v>
      </c>
      <c r="B941" s="31" t="s">
        <v>798</v>
      </c>
      <c r="C941" t="s">
        <v>1370</v>
      </c>
      <c r="D941" s="32">
        <f t="shared" si="29" ref="D941:D947">D940</f>
        <v>1633.90361323155</v>
      </c>
      <c r="E941" t="s">
        <v>23</v>
      </c>
      <c r="F941" s="31" t="s">
        <v>1502</v>
      </c>
      <c r="G941" t="s">
        <v>25</v>
      </c>
      <c r="H941" s="1">
        <v>1715.59879389313</v>
      </c>
    </row>
    <row r="942" spans="8:8" ht="27.75" hidden="1" customHeight="1">
      <c r="A942" s="31" t="s">
        <v>792</v>
      </c>
      <c r="B942" s="31" t="s">
        <v>798</v>
      </c>
      <c r="C942" t="s">
        <v>1370</v>
      </c>
      <c r="D942" s="32">
        <f t="shared" si="29"/>
        <v>1633.90361323155</v>
      </c>
      <c r="E942" t="s">
        <v>69</v>
      </c>
      <c r="F942" s="31" t="s">
        <v>70</v>
      </c>
      <c r="G942" t="s">
        <v>71</v>
      </c>
      <c r="H942" s="1">
        <v>1715.59879389313</v>
      </c>
    </row>
    <row r="943" spans="8:8" ht="27.75" hidden="1" customHeight="1">
      <c r="A943" s="31" t="s">
        <v>792</v>
      </c>
      <c r="B943" s="31" t="s">
        <v>798</v>
      </c>
      <c r="C943" t="s">
        <v>1370</v>
      </c>
      <c r="D943" s="32">
        <f t="shared" si="29"/>
        <v>1633.90361323155</v>
      </c>
      <c r="E943" t="s">
        <v>26</v>
      </c>
      <c r="F943" s="31" t="s">
        <v>1498</v>
      </c>
      <c r="G943" t="s">
        <v>28</v>
      </c>
      <c r="H943" s="1">
        <v>1715.59879389313</v>
      </c>
    </row>
    <row r="944" spans="8:8" ht="27.75" hidden="1" customHeight="1">
      <c r="A944" s="33" t="s">
        <v>792</v>
      </c>
      <c r="B944" s="31" t="s">
        <v>798</v>
      </c>
      <c r="C944" t="s">
        <v>1370</v>
      </c>
      <c r="D944" s="32">
        <f t="shared" si="29"/>
        <v>1633.90361323155</v>
      </c>
      <c r="E944" t="s">
        <v>272</v>
      </c>
      <c r="F944" s="31" t="s">
        <v>1507</v>
      </c>
      <c r="G944" t="s">
        <v>274</v>
      </c>
      <c r="H944" s="1">
        <v>1715.59879389313</v>
      </c>
    </row>
    <row r="945" spans="8:8" ht="27.75" hidden="1" customHeight="1">
      <c r="A945" s="31" t="s">
        <v>792</v>
      </c>
      <c r="B945" s="31" t="s">
        <v>798</v>
      </c>
      <c r="C945" t="s">
        <v>1370</v>
      </c>
      <c r="D945" s="32">
        <f t="shared" si="29"/>
        <v>1633.90361323155</v>
      </c>
      <c r="E945" t="s">
        <v>275</v>
      </c>
      <c r="F945" s="31" t="s">
        <v>1507</v>
      </c>
      <c r="G945" t="s">
        <v>276</v>
      </c>
      <c r="H945" s="1">
        <v>1715.59879389313</v>
      </c>
    </row>
    <row r="946" spans="8:8" ht="27.75" hidden="1" customHeight="1">
      <c r="A946" s="33" t="s">
        <v>792</v>
      </c>
      <c r="B946" s="31" t="s">
        <v>798</v>
      </c>
      <c r="C946" t="s">
        <v>1370</v>
      </c>
      <c r="D946" s="32">
        <f t="shared" si="29"/>
        <v>1633.90361323155</v>
      </c>
      <c r="E946" t="s">
        <v>799</v>
      </c>
      <c r="F946" s="31" t="s">
        <v>1554</v>
      </c>
      <c r="G946" t="s">
        <v>801</v>
      </c>
      <c r="H946" s="1">
        <v>1715.59879389313</v>
      </c>
    </row>
    <row r="947" spans="8:8" ht="27.75" hidden="1" customHeight="1">
      <c r="A947" s="31" t="s">
        <v>121</v>
      </c>
      <c r="B947" s="31" t="s">
        <v>122</v>
      </c>
      <c r="C947" t="s">
        <v>1096</v>
      </c>
      <c r="D947" s="32">
        <f t="shared" si="29"/>
        <v>1633.90361323155</v>
      </c>
      <c r="E947" t="s">
        <v>23</v>
      </c>
      <c r="F947" s="31" t="s">
        <v>1502</v>
      </c>
      <c r="G947" t="s">
        <v>25</v>
      </c>
      <c r="H947" s="1">
        <v>1752.07262801205</v>
      </c>
    </row>
    <row r="948" spans="8:8" ht="27.75" hidden="1" customHeight="1">
      <c r="A948" s="31" t="s">
        <v>696</v>
      </c>
      <c r="B948" s="31" t="s">
        <v>141</v>
      </c>
      <c r="C948" t="s">
        <v>1326</v>
      </c>
      <c r="D948" s="32">
        <v>1672.09706257982</v>
      </c>
      <c r="E948" t="s">
        <v>23</v>
      </c>
      <c r="F948" s="31" t="s">
        <v>1502</v>
      </c>
      <c r="G948" t="s">
        <v>25</v>
      </c>
      <c r="H948" s="1">
        <v>1755.70191570881</v>
      </c>
    </row>
    <row r="949" spans="8:8" ht="27.75" hidden="1" customHeight="1">
      <c r="A949" s="34" t="s">
        <v>696</v>
      </c>
      <c r="B949" s="31" t="s">
        <v>141</v>
      </c>
      <c r="C949" t="s">
        <v>1326</v>
      </c>
      <c r="D949" s="32">
        <f>D948</f>
        <v>1672.09706257982</v>
      </c>
      <c r="E949" t="s">
        <v>69</v>
      </c>
      <c r="F949" s="31" t="s">
        <v>70</v>
      </c>
      <c r="G949" t="s">
        <v>71</v>
      </c>
      <c r="H949" s="1">
        <v>1755.70191570881</v>
      </c>
    </row>
    <row r="950" spans="8:8" ht="27.75" hidden="1" customHeight="1">
      <c r="A950" s="31" t="s">
        <v>696</v>
      </c>
      <c r="B950" s="31" t="s">
        <v>141</v>
      </c>
      <c r="C950" t="s">
        <v>1326</v>
      </c>
      <c r="D950" s="32">
        <f>D949</f>
        <v>1672.09706257982</v>
      </c>
      <c r="E950" t="s">
        <v>26</v>
      </c>
      <c r="F950" s="31" t="s">
        <v>1498</v>
      </c>
      <c r="G950" t="s">
        <v>28</v>
      </c>
      <c r="H950" s="1">
        <v>1755.70191570881</v>
      </c>
    </row>
    <row r="951" spans="8:8" ht="27.75" hidden="1" customHeight="1">
      <c r="A951" s="34" t="s">
        <v>696</v>
      </c>
      <c r="B951" s="31" t="s">
        <v>141</v>
      </c>
      <c r="C951" t="s">
        <v>1326</v>
      </c>
      <c r="D951" s="32">
        <f>D950</f>
        <v>1672.09706257982</v>
      </c>
      <c r="E951" t="s">
        <v>697</v>
      </c>
      <c r="F951" s="31" t="s">
        <v>141</v>
      </c>
      <c r="G951" t="s">
        <v>698</v>
      </c>
      <c r="H951" s="1">
        <v>1755.70191570881</v>
      </c>
    </row>
    <row r="952" spans="8:8" ht="27.75" hidden="1" customHeight="1">
      <c r="A952" s="31" t="s">
        <v>696</v>
      </c>
      <c r="B952" s="31" t="s">
        <v>141</v>
      </c>
      <c r="C952" t="s">
        <v>1326</v>
      </c>
      <c r="D952" s="32">
        <f>D951</f>
        <v>1672.09706257982</v>
      </c>
      <c r="E952" t="s">
        <v>72</v>
      </c>
      <c r="F952" s="31" t="s">
        <v>1529</v>
      </c>
      <c r="G952" t="s">
        <v>337</v>
      </c>
      <c r="H952" s="1">
        <v>1755.70191570881</v>
      </c>
    </row>
    <row r="953" spans="8:8" ht="27.75" hidden="1" customHeight="1">
      <c r="A953" s="31" t="s">
        <v>699</v>
      </c>
      <c r="B953" s="31" t="s">
        <v>8</v>
      </c>
      <c r="C953" t="s">
        <v>1326</v>
      </c>
      <c r="D953" s="32">
        <v>1672.09706257982</v>
      </c>
      <c r="E953" t="s">
        <v>9</v>
      </c>
      <c r="F953" s="31" t="s">
        <v>1490</v>
      </c>
      <c r="G953" t="s">
        <v>51</v>
      </c>
      <c r="H953" s="1">
        <v>1755.70191570881</v>
      </c>
    </row>
    <row r="954" spans="8:8" ht="27.75" hidden="1" customHeight="1">
      <c r="A954" s="31" t="s">
        <v>353</v>
      </c>
      <c r="B954" s="31" t="s">
        <v>66</v>
      </c>
      <c r="C954" t="s">
        <v>1182</v>
      </c>
      <c r="D954" s="32">
        <f>D953</f>
        <v>1672.09706257982</v>
      </c>
      <c r="E954" t="s">
        <v>358</v>
      </c>
      <c r="F954" s="31" t="s">
        <v>1555</v>
      </c>
      <c r="G954" t="s">
        <v>360</v>
      </c>
      <c r="H954" s="1">
        <v>1802.6320979688</v>
      </c>
    </row>
    <row r="955" spans="8:8" ht="27.75" hidden="1" customHeight="1">
      <c r="A955" s="31" t="s">
        <v>648</v>
      </c>
      <c r="B955" s="31" t="s">
        <v>8</v>
      </c>
      <c r="C955" t="s">
        <v>1309</v>
      </c>
      <c r="D955" s="32">
        <v>1753.36214879512</v>
      </c>
      <c r="E955" t="s">
        <v>9</v>
      </c>
      <c r="F955" s="31" t="s">
        <v>1490</v>
      </c>
      <c r="G955" t="s">
        <v>51</v>
      </c>
      <c r="H955" s="1">
        <v>1841.03025623487</v>
      </c>
    </row>
    <row r="956" spans="8:8" ht="27.75" hidden="1" customHeight="1">
      <c r="A956" s="34" t="s">
        <v>649</v>
      </c>
      <c r="B956" s="31" t="s">
        <v>8</v>
      </c>
      <c r="C956" t="s">
        <v>1309</v>
      </c>
      <c r="D956" s="32">
        <v>1753.36214879512</v>
      </c>
      <c r="E956" t="s">
        <v>9</v>
      </c>
      <c r="F956" s="31" t="s">
        <v>1490</v>
      </c>
      <c r="G956" t="s">
        <v>51</v>
      </c>
      <c r="H956" s="1">
        <v>1841.03025623487</v>
      </c>
    </row>
    <row r="957" spans="8:8" ht="27.75" hidden="1" customHeight="1">
      <c r="A957" s="31" t="s">
        <v>353</v>
      </c>
      <c r="B957" s="31" t="s">
        <v>66</v>
      </c>
      <c r="C957" t="s">
        <v>1182</v>
      </c>
      <c r="D957" s="32">
        <v>1784.78425541466</v>
      </c>
      <c r="E957" t="s">
        <v>23</v>
      </c>
      <c r="F957" s="31" t="s">
        <v>1502</v>
      </c>
      <c r="G957" t="s">
        <v>25</v>
      </c>
      <c r="H957" s="1">
        <v>1874.02346818539</v>
      </c>
    </row>
    <row r="958" spans="8:8" ht="27.75" hidden="1" customHeight="1">
      <c r="A958" s="34" t="s">
        <v>353</v>
      </c>
      <c r="B958" s="31" t="s">
        <v>66</v>
      </c>
      <c r="C958" t="s">
        <v>1182</v>
      </c>
      <c r="D958" s="32">
        <f>D957</f>
        <v>1784.78425541466</v>
      </c>
      <c r="E958" t="s">
        <v>354</v>
      </c>
      <c r="F958" s="31" t="s">
        <v>66</v>
      </c>
      <c r="G958" t="s">
        <v>355</v>
      </c>
      <c r="H958" s="1">
        <v>1874.02346818539</v>
      </c>
    </row>
    <row r="959" spans="8:8" ht="27.75" hidden="1" customHeight="1">
      <c r="A959" s="31" t="s">
        <v>353</v>
      </c>
      <c r="B959" s="31" t="s">
        <v>66</v>
      </c>
      <c r="C959" t="s">
        <v>1182</v>
      </c>
      <c r="D959" s="32">
        <f>D958</f>
        <v>1784.78425541466</v>
      </c>
      <c r="E959" t="s">
        <v>356</v>
      </c>
      <c r="F959" s="31" t="s">
        <v>66</v>
      </c>
      <c r="G959" t="s">
        <v>357</v>
      </c>
      <c r="H959" s="1">
        <v>1874.02346818539</v>
      </c>
    </row>
    <row r="960" spans="8:8" ht="27.75" hidden="1" customHeight="1">
      <c r="A960" s="31" t="s">
        <v>941</v>
      </c>
      <c r="B960" s="31" t="s">
        <v>295</v>
      </c>
      <c r="C960" t="s">
        <v>1419</v>
      </c>
      <c r="D960" s="32">
        <v>1809.86571871768</v>
      </c>
      <c r="E960" t="s">
        <v>581</v>
      </c>
      <c r="F960" s="31" t="s">
        <v>1525</v>
      </c>
      <c r="G960" t="s">
        <v>583</v>
      </c>
      <c r="H960" s="1">
        <v>1900.35900465357</v>
      </c>
    </row>
    <row r="961" spans="8:8" ht="27.75" hidden="1" customHeight="1">
      <c r="A961" s="31" t="s">
        <v>941</v>
      </c>
      <c r="B961" s="31" t="s">
        <v>295</v>
      </c>
      <c r="C961" t="s">
        <v>1419</v>
      </c>
      <c r="D961" s="32">
        <f t="shared" si="30" ref="D961:D966">D960</f>
        <v>1809.86571871768</v>
      </c>
      <c r="E961" t="s">
        <v>23</v>
      </c>
      <c r="F961" s="31" t="s">
        <v>1502</v>
      </c>
      <c r="G961" t="s">
        <v>25</v>
      </c>
      <c r="H961" s="1">
        <v>1900.35900465357</v>
      </c>
    </row>
    <row r="962" spans="8:8" ht="27.75" hidden="1" customHeight="1">
      <c r="A962" s="31" t="s">
        <v>941</v>
      </c>
      <c r="B962" s="31" t="s">
        <v>295</v>
      </c>
      <c r="C962" t="s">
        <v>1419</v>
      </c>
      <c r="D962" s="32">
        <f t="shared" si="30"/>
        <v>1809.86571871768</v>
      </c>
      <c r="E962" t="s">
        <v>26</v>
      </c>
      <c r="F962" s="31" t="s">
        <v>1498</v>
      </c>
      <c r="G962" t="s">
        <v>28</v>
      </c>
      <c r="H962" s="1">
        <v>1900.35900465357</v>
      </c>
    </row>
    <row r="963" spans="8:8" ht="27.75" hidden="1" customHeight="1">
      <c r="A963" s="31" t="s">
        <v>941</v>
      </c>
      <c r="B963" s="31" t="s">
        <v>295</v>
      </c>
      <c r="C963" t="s">
        <v>1419</v>
      </c>
      <c r="D963" s="32">
        <f t="shared" si="30"/>
        <v>1809.86571871768</v>
      </c>
      <c r="E963" t="s">
        <v>595</v>
      </c>
      <c r="F963" s="31" t="s">
        <v>1526</v>
      </c>
      <c r="G963" t="s">
        <v>597</v>
      </c>
      <c r="H963" s="1">
        <v>1900.35900465357</v>
      </c>
    </row>
    <row r="964" spans="8:8" ht="27.75" hidden="1" customHeight="1">
      <c r="A964" s="33" t="s">
        <v>941</v>
      </c>
      <c r="B964" s="31" t="s">
        <v>295</v>
      </c>
      <c r="C964" t="s">
        <v>1419</v>
      </c>
      <c r="D964" s="32">
        <f t="shared" si="30"/>
        <v>1809.86571871768</v>
      </c>
      <c r="E964" t="s">
        <v>307</v>
      </c>
      <c r="F964" s="31" t="s">
        <v>1527</v>
      </c>
      <c r="G964" t="s">
        <v>309</v>
      </c>
      <c r="H964" s="1">
        <v>1900.35900465357</v>
      </c>
    </row>
    <row r="965" spans="8:8" ht="27.75" hidden="1" customHeight="1">
      <c r="A965" s="31" t="s">
        <v>941</v>
      </c>
      <c r="B965" s="31" t="s">
        <v>295</v>
      </c>
      <c r="C965" t="s">
        <v>1419</v>
      </c>
      <c r="D965" s="32">
        <f t="shared" si="30"/>
        <v>1809.86571871768</v>
      </c>
      <c r="E965" t="s">
        <v>948</v>
      </c>
      <c r="F965" s="31" t="s">
        <v>1528</v>
      </c>
      <c r="G965" t="s">
        <v>949</v>
      </c>
      <c r="H965" s="1">
        <v>1900.35900465357</v>
      </c>
    </row>
    <row r="966" spans="8:8" ht="27.75" hidden="1" customHeight="1">
      <c r="A966" s="34" t="s">
        <v>350</v>
      </c>
      <c r="B966" s="31" t="s">
        <v>102</v>
      </c>
      <c r="C966" t="s">
        <v>1181</v>
      </c>
      <c r="D966" s="32">
        <f t="shared" si="30"/>
        <v>1809.86571871768</v>
      </c>
      <c r="E966" t="s">
        <v>12</v>
      </c>
      <c r="F966" s="31" t="s">
        <v>1483</v>
      </c>
      <c r="G966" t="s">
        <v>14</v>
      </c>
      <c r="H966" s="1">
        <v>1924.34937984496</v>
      </c>
    </row>
    <row r="967" spans="8:8" ht="27.75" hidden="1" customHeight="1">
      <c r="A967" s="31" t="s">
        <v>981</v>
      </c>
      <c r="B967" s="31" t="s">
        <v>1005</v>
      </c>
      <c r="C967" t="s">
        <v>1443</v>
      </c>
      <c r="D967" s="32">
        <v>1900.91489019818</v>
      </c>
      <c r="E967" t="s">
        <v>715</v>
      </c>
      <c r="F967" s="31" t="s">
        <v>1553</v>
      </c>
      <c r="G967" t="s">
        <v>717</v>
      </c>
      <c r="H967" s="1">
        <v>1995.96063470809</v>
      </c>
    </row>
    <row r="968" spans="8:8" ht="27.75" hidden="1" customHeight="1">
      <c r="A968" s="33" t="s">
        <v>981</v>
      </c>
      <c r="B968" s="31" t="s">
        <v>1005</v>
      </c>
      <c r="C968" t="s">
        <v>1443</v>
      </c>
      <c r="D968" s="32">
        <f t="shared" si="31" ref="D968:D976">D967</f>
        <v>1900.91489019818</v>
      </c>
      <c r="E968" t="s">
        <v>23</v>
      </c>
      <c r="F968" s="31" t="s">
        <v>1502</v>
      </c>
      <c r="G968" t="s">
        <v>25</v>
      </c>
      <c r="H968" s="1">
        <v>1995.96063470809</v>
      </c>
    </row>
    <row r="969" spans="8:8" ht="27.75" hidden="1" customHeight="1">
      <c r="A969" s="31" t="s">
        <v>981</v>
      </c>
      <c r="B969" s="31" t="s">
        <v>1005</v>
      </c>
      <c r="C969" t="s">
        <v>1443</v>
      </c>
      <c r="D969" s="32">
        <f t="shared" si="31"/>
        <v>1900.91489019818</v>
      </c>
      <c r="E969" t="s">
        <v>26</v>
      </c>
      <c r="F969" s="31" t="s">
        <v>1498</v>
      </c>
      <c r="G969" t="s">
        <v>28</v>
      </c>
      <c r="H969" s="1">
        <v>1995.96063470809</v>
      </c>
    </row>
    <row r="970" spans="8:8" ht="27.75" hidden="1" customHeight="1">
      <c r="A970" s="33" t="s">
        <v>981</v>
      </c>
      <c r="B970" s="31" t="s">
        <v>1005</v>
      </c>
      <c r="C970" t="s">
        <v>1443</v>
      </c>
      <c r="D970" s="32">
        <f t="shared" si="31"/>
        <v>1900.91489019818</v>
      </c>
      <c r="E970" t="s">
        <v>1006</v>
      </c>
      <c r="F970" s="31" t="s">
        <v>1556</v>
      </c>
      <c r="G970" t="s">
        <v>1008</v>
      </c>
      <c r="H970" s="1">
        <v>1995.96063470809</v>
      </c>
    </row>
    <row r="971" spans="8:8" ht="27.75" hidden="1" customHeight="1">
      <c r="A971" s="31" t="s">
        <v>981</v>
      </c>
      <c r="B971" s="31" t="s">
        <v>1005</v>
      </c>
      <c r="C971" t="s">
        <v>1443</v>
      </c>
      <c r="D971" s="32">
        <f t="shared" si="31"/>
        <v>1900.91489019818</v>
      </c>
      <c r="E971" t="s">
        <v>990</v>
      </c>
      <c r="F971" s="31" t="s">
        <v>1544</v>
      </c>
      <c r="G971" t="s">
        <v>992</v>
      </c>
      <c r="H971" s="1">
        <v>1995.96063470809</v>
      </c>
    </row>
    <row r="972" spans="8:8" ht="27.75" hidden="1" customHeight="1">
      <c r="A972" s="33" t="s">
        <v>981</v>
      </c>
      <c r="B972" s="31" t="s">
        <v>1005</v>
      </c>
      <c r="C972" t="s">
        <v>1443</v>
      </c>
      <c r="D972" s="32">
        <f t="shared" si="31"/>
        <v>1900.91489019818</v>
      </c>
      <c r="E972" t="s">
        <v>603</v>
      </c>
      <c r="F972" s="31" t="s">
        <v>1522</v>
      </c>
      <c r="G972" t="s">
        <v>605</v>
      </c>
      <c r="H972" s="1">
        <v>1995.96063470809</v>
      </c>
    </row>
    <row r="973" spans="8:8" ht="27.75" hidden="1" customHeight="1">
      <c r="A973" s="31" t="s">
        <v>981</v>
      </c>
      <c r="B973" s="31" t="s">
        <v>1005</v>
      </c>
      <c r="C973" t="s">
        <v>1443</v>
      </c>
      <c r="D973" s="32">
        <f t="shared" si="31"/>
        <v>1900.91489019818</v>
      </c>
      <c r="E973" t="s">
        <v>724</v>
      </c>
      <c r="F973" s="31" t="s">
        <v>1553</v>
      </c>
      <c r="G973" t="s">
        <v>725</v>
      </c>
      <c r="H973" s="1">
        <v>1995.96063470809</v>
      </c>
    </row>
    <row r="974" spans="8:8" ht="27.75" hidden="1" customHeight="1">
      <c r="A974" s="33" t="s">
        <v>981</v>
      </c>
      <c r="B974" s="31" t="s">
        <v>1005</v>
      </c>
      <c r="C974" t="s">
        <v>1443</v>
      </c>
      <c r="D974" s="32">
        <f t="shared" si="31"/>
        <v>1900.91489019818</v>
      </c>
      <c r="E974" t="s">
        <v>1009</v>
      </c>
      <c r="F974" s="31" t="s">
        <v>429</v>
      </c>
      <c r="G974" t="s">
        <v>1010</v>
      </c>
      <c r="H974" s="1">
        <v>1995.96063470809</v>
      </c>
    </row>
    <row r="975" spans="8:8" ht="27.75" hidden="1" customHeight="1">
      <c r="A975" s="31" t="s">
        <v>981</v>
      </c>
      <c r="B975" s="31" t="s">
        <v>1005</v>
      </c>
      <c r="C975" t="s">
        <v>1443</v>
      </c>
      <c r="D975" s="32">
        <f t="shared" si="31"/>
        <v>1900.91489019818</v>
      </c>
      <c r="E975" t="s">
        <v>1011</v>
      </c>
      <c r="F975" s="31" t="s">
        <v>1556</v>
      </c>
      <c r="G975" t="s">
        <v>1012</v>
      </c>
      <c r="H975" s="1">
        <v>1995.96063470809</v>
      </c>
    </row>
    <row r="976" spans="8:8" ht="27.75" hidden="1" customHeight="1">
      <c r="A976" s="33" t="s">
        <v>981</v>
      </c>
      <c r="B976" s="31" t="s">
        <v>1005</v>
      </c>
      <c r="C976" t="s">
        <v>1443</v>
      </c>
      <c r="D976" s="32">
        <f t="shared" si="31"/>
        <v>1900.91489019818</v>
      </c>
      <c r="E976" t="s">
        <v>1013</v>
      </c>
      <c r="F976" s="31" t="s">
        <v>1557</v>
      </c>
      <c r="G976" t="s">
        <v>1015</v>
      </c>
      <c r="H976" s="1">
        <v>1995.96063470809</v>
      </c>
    </row>
    <row r="977" spans="8:8" ht="27.75" hidden="1" customHeight="1">
      <c r="A977" s="31" t="s">
        <v>792</v>
      </c>
      <c r="B977" s="31" t="s">
        <v>802</v>
      </c>
      <c r="C977" t="s">
        <v>1372</v>
      </c>
      <c r="D977" s="32">
        <v>1935.21141756236</v>
      </c>
      <c r="E977" t="s">
        <v>23</v>
      </c>
      <c r="F977" s="31" t="s">
        <v>1502</v>
      </c>
      <c r="G977" t="s">
        <v>25</v>
      </c>
      <c r="H977" s="1">
        <v>2031.97198844048</v>
      </c>
    </row>
    <row r="978" spans="8:8" ht="27.75" hidden="1" customHeight="1">
      <c r="A978" s="34" t="s">
        <v>792</v>
      </c>
      <c r="B978" s="31" t="s">
        <v>802</v>
      </c>
      <c r="C978" t="s">
        <v>1372</v>
      </c>
      <c r="D978" s="32">
        <f>D977</f>
        <v>1935.21141756236</v>
      </c>
      <c r="E978" t="s">
        <v>26</v>
      </c>
      <c r="F978" s="31" t="s">
        <v>1498</v>
      </c>
      <c r="G978" t="s">
        <v>28</v>
      </c>
      <c r="H978" s="1">
        <v>2031.97198844048</v>
      </c>
    </row>
    <row r="979" spans="8:8" ht="27.75" hidden="1" customHeight="1">
      <c r="A979" s="31" t="s">
        <v>792</v>
      </c>
      <c r="B979" s="31" t="s">
        <v>802</v>
      </c>
      <c r="C979" t="s">
        <v>1372</v>
      </c>
      <c r="D979" s="32">
        <f>D978</f>
        <v>1935.21141756236</v>
      </c>
      <c r="E979" t="s">
        <v>803</v>
      </c>
      <c r="F979" s="31" t="s">
        <v>1534</v>
      </c>
      <c r="G979" t="s">
        <v>805</v>
      </c>
      <c r="H979" s="1">
        <v>2031.97198844048</v>
      </c>
    </row>
    <row r="980" spans="8:8" ht="27.75" hidden="1" customHeight="1">
      <c r="A980" s="34" t="s">
        <v>792</v>
      </c>
      <c r="B980" s="31" t="s">
        <v>802</v>
      </c>
      <c r="C980" t="s">
        <v>1372</v>
      </c>
      <c r="D980" s="32">
        <f>D979</f>
        <v>1935.21141756236</v>
      </c>
      <c r="E980" t="s">
        <v>806</v>
      </c>
      <c r="F980" s="31" t="s">
        <v>429</v>
      </c>
      <c r="G980" t="s">
        <v>807</v>
      </c>
      <c r="H980" s="1">
        <v>2031.97198844048</v>
      </c>
    </row>
    <row r="981" spans="8:8" ht="27.75" hidden="1" customHeight="1">
      <c r="A981" s="31" t="s">
        <v>792</v>
      </c>
      <c r="B981" s="31" t="s">
        <v>802</v>
      </c>
      <c r="C981" t="s">
        <v>1372</v>
      </c>
      <c r="D981" s="32">
        <f>D980</f>
        <v>1935.21141756236</v>
      </c>
      <c r="E981" t="s">
        <v>808</v>
      </c>
      <c r="F981" s="31" t="s">
        <v>1558</v>
      </c>
      <c r="G981" t="s">
        <v>810</v>
      </c>
      <c r="H981" s="1">
        <v>2031.97198844048</v>
      </c>
    </row>
    <row r="982" spans="8:8" ht="27.75" hidden="1" customHeight="1">
      <c r="A982" s="34" t="s">
        <v>792</v>
      </c>
      <c r="B982" s="31" t="s">
        <v>802</v>
      </c>
      <c r="C982" t="s">
        <v>1372</v>
      </c>
      <c r="D982" s="32">
        <f>D981</f>
        <v>1935.21141756236</v>
      </c>
      <c r="E982" t="s">
        <v>726</v>
      </c>
      <c r="F982" s="31" t="s">
        <v>1535</v>
      </c>
      <c r="G982" t="s">
        <v>728</v>
      </c>
      <c r="H982" s="1">
        <v>2031.97198844048</v>
      </c>
    </row>
    <row r="983" spans="8:8" ht="27.75" hidden="1" customHeight="1">
      <c r="A983" s="34" t="s">
        <v>54</v>
      </c>
      <c r="B983" s="31" t="s">
        <v>8</v>
      </c>
      <c r="C983" t="s">
        <v>1060</v>
      </c>
      <c r="D983" s="32">
        <v>1951.32922773101</v>
      </c>
      <c r="E983" t="s">
        <v>9</v>
      </c>
      <c r="F983" s="31" t="s">
        <v>1490</v>
      </c>
      <c r="G983" t="s">
        <v>51</v>
      </c>
      <c r="H983" s="1">
        <v>2048.89568911756</v>
      </c>
    </row>
    <row r="984" spans="8:8" ht="27.75" hidden="1" customHeight="1">
      <c r="A984" s="33" t="s">
        <v>453</v>
      </c>
      <c r="B984" s="31" t="s">
        <v>60</v>
      </c>
      <c r="C984" t="s">
        <v>1232</v>
      </c>
      <c r="D984" s="32">
        <f t="shared" si="32" ref="D984:D991">D983</f>
        <v>1951.32922773101</v>
      </c>
      <c r="E984" t="s">
        <v>12</v>
      </c>
      <c r="F984" s="31" t="s">
        <v>1483</v>
      </c>
      <c r="G984" t="s">
        <v>14</v>
      </c>
      <c r="H984" s="1">
        <v>2071.96230717354</v>
      </c>
    </row>
    <row r="985" spans="8:8" ht="27.75" hidden="1" customHeight="1">
      <c r="A985" s="34" t="s">
        <v>656</v>
      </c>
      <c r="B985" s="31" t="s">
        <v>657</v>
      </c>
      <c r="C985" t="s">
        <v>1313</v>
      </c>
      <c r="D985" s="32">
        <f t="shared" si="32"/>
        <v>1951.32922773101</v>
      </c>
      <c r="E985" t="s">
        <v>666</v>
      </c>
      <c r="F985" s="31" t="s">
        <v>556</v>
      </c>
      <c r="G985" t="s">
        <v>667</v>
      </c>
      <c r="H985" s="1">
        <v>2088.10102845654</v>
      </c>
    </row>
    <row r="986" spans="8:8" ht="27.75" hidden="1" customHeight="1">
      <c r="A986" s="33" t="s">
        <v>428</v>
      </c>
      <c r="B986" s="31" t="s">
        <v>429</v>
      </c>
      <c r="C986" t="s">
        <v>1225</v>
      </c>
      <c r="D986" s="32">
        <f t="shared" si="32"/>
        <v>1951.32922773101</v>
      </c>
      <c r="E986" t="s">
        <v>358</v>
      </c>
      <c r="F986" s="31" t="s">
        <v>1555</v>
      </c>
      <c r="G986" t="s">
        <v>360</v>
      </c>
      <c r="H986" s="1">
        <v>2111.12196449391</v>
      </c>
    </row>
    <row r="987" spans="8:8" ht="27.75" hidden="1" customHeight="1">
      <c r="A987" s="31" t="s">
        <v>240</v>
      </c>
      <c r="B987" s="31" t="s">
        <v>141</v>
      </c>
      <c r="C987" t="s">
        <v>1138</v>
      </c>
      <c r="D987" s="32">
        <f t="shared" si="32"/>
        <v>1951.32922773101</v>
      </c>
      <c r="E987" t="s">
        <v>12</v>
      </c>
      <c r="F987" s="31" t="s">
        <v>1483</v>
      </c>
      <c r="G987" t="s">
        <v>14</v>
      </c>
      <c r="H987" s="1">
        <v>2161.36893973793</v>
      </c>
    </row>
    <row r="988" spans="8:8" ht="27.75" hidden="1" customHeight="1">
      <c r="A988" s="33" t="s">
        <v>701</v>
      </c>
      <c r="B988" s="31" t="s">
        <v>122</v>
      </c>
      <c r="C988" t="s">
        <v>1329</v>
      </c>
      <c r="D988" s="32">
        <f t="shared" si="32"/>
        <v>1951.32922773101</v>
      </c>
      <c r="E988" t="s">
        <v>132</v>
      </c>
      <c r="F988" s="31" t="s">
        <v>133</v>
      </c>
      <c r="G988" t="s">
        <v>134</v>
      </c>
      <c r="H988" s="1">
        <v>2192.6685688508</v>
      </c>
    </row>
    <row r="989" spans="8:8" ht="27.75" hidden="1" customHeight="1">
      <c r="A989" s="31" t="s">
        <v>701</v>
      </c>
      <c r="B989" s="31" t="s">
        <v>122</v>
      </c>
      <c r="C989" t="s">
        <v>1329</v>
      </c>
      <c r="D989" s="32">
        <f t="shared" si="32"/>
        <v>1951.32922773101</v>
      </c>
      <c r="E989" t="s">
        <v>135</v>
      </c>
      <c r="F989" s="31" t="s">
        <v>1513</v>
      </c>
      <c r="G989" t="s">
        <v>137</v>
      </c>
      <c r="H989" s="1">
        <v>2192.6685688508</v>
      </c>
    </row>
    <row r="990" spans="8:8" ht="27.75" hidden="1" customHeight="1">
      <c r="A990" s="31" t="s">
        <v>701</v>
      </c>
      <c r="B990" s="31" t="s">
        <v>122</v>
      </c>
      <c r="C990" t="s">
        <v>1329</v>
      </c>
      <c r="D990" s="32">
        <f t="shared" si="32"/>
        <v>1951.32922773101</v>
      </c>
      <c r="E990" t="s">
        <v>704</v>
      </c>
      <c r="F990" s="31" t="s">
        <v>122</v>
      </c>
      <c r="G990" t="s">
        <v>710</v>
      </c>
      <c r="H990" s="1">
        <v>2192.6685688508</v>
      </c>
    </row>
    <row r="991" spans="8:8" ht="27.75" hidden="1" customHeight="1">
      <c r="A991" s="31" t="s">
        <v>701</v>
      </c>
      <c r="B991" s="31" t="s">
        <v>122</v>
      </c>
      <c r="C991" t="s">
        <v>1329</v>
      </c>
      <c r="D991" s="32">
        <f t="shared" si="32"/>
        <v>1951.32922773101</v>
      </c>
      <c r="E991" t="s">
        <v>708</v>
      </c>
      <c r="F991" s="31" t="s">
        <v>1538</v>
      </c>
      <c r="G991" t="s">
        <v>711</v>
      </c>
      <c r="H991" s="1">
        <v>2192.6685688508</v>
      </c>
    </row>
    <row r="992" spans="8:8" ht="27.75" hidden="1" customHeight="1">
      <c r="A992" s="31" t="s">
        <v>428</v>
      </c>
      <c r="B992" s="31" t="s">
        <v>429</v>
      </c>
      <c r="C992" t="s">
        <v>1225</v>
      </c>
      <c r="D992" s="32">
        <v>2090.21976682565</v>
      </c>
      <c r="E992" t="s">
        <v>23</v>
      </c>
      <c r="F992" s="31" t="s">
        <v>1502</v>
      </c>
      <c r="G992" t="s">
        <v>25</v>
      </c>
      <c r="H992" s="1">
        <v>2194.73075516693</v>
      </c>
    </row>
    <row r="993" spans="8:8" ht="27.75" hidden="1" customHeight="1">
      <c r="A993" s="33" t="s">
        <v>428</v>
      </c>
      <c r="B993" s="31" t="s">
        <v>429</v>
      </c>
      <c r="C993" t="s">
        <v>1225</v>
      </c>
      <c r="D993" s="32">
        <f>D992</f>
        <v>2090.21976682565</v>
      </c>
      <c r="E993" t="s">
        <v>26</v>
      </c>
      <c r="F993" s="31" t="s">
        <v>1498</v>
      </c>
      <c r="G993" t="s">
        <v>28</v>
      </c>
      <c r="H993" s="1">
        <v>2194.73075516693</v>
      </c>
    </row>
    <row r="994" spans="8:8" ht="27.75" hidden="1" customHeight="1">
      <c r="A994" s="31" t="s">
        <v>428</v>
      </c>
      <c r="B994" s="31" t="s">
        <v>429</v>
      </c>
      <c r="C994" t="s">
        <v>1225</v>
      </c>
      <c r="D994" s="32">
        <f>D993</f>
        <v>2090.21976682565</v>
      </c>
      <c r="E994" t="s">
        <v>430</v>
      </c>
      <c r="F994" s="31" t="s">
        <v>429</v>
      </c>
      <c r="G994" t="s">
        <v>431</v>
      </c>
      <c r="H994" s="1">
        <v>2194.73075516693</v>
      </c>
    </row>
    <row r="995" spans="8:8" ht="27.75" hidden="1" customHeight="1">
      <c r="A995" s="34" t="s">
        <v>428</v>
      </c>
      <c r="B995" s="31" t="s">
        <v>429</v>
      </c>
      <c r="C995" t="s">
        <v>1225</v>
      </c>
      <c r="D995" s="32">
        <f>D994</f>
        <v>2090.21976682565</v>
      </c>
      <c r="E995" t="s">
        <v>432</v>
      </c>
      <c r="F995" s="31" t="s">
        <v>429</v>
      </c>
      <c r="G995" t="s">
        <v>433</v>
      </c>
      <c r="H995" s="1">
        <v>2194.73075516693</v>
      </c>
    </row>
    <row r="996" spans="8:8" ht="27.75" hidden="1" customHeight="1">
      <c r="A996" s="34" t="s">
        <v>434</v>
      </c>
      <c r="B996" s="31" t="s">
        <v>8</v>
      </c>
      <c r="C996" t="s">
        <v>1225</v>
      </c>
      <c r="D996" s="32">
        <v>2090.21976682565</v>
      </c>
      <c r="E996" t="s">
        <v>9</v>
      </c>
      <c r="F996" s="31" t="s">
        <v>10</v>
      </c>
      <c r="G996" t="s">
        <v>48</v>
      </c>
      <c r="H996" s="1">
        <v>2194.73075516693</v>
      </c>
    </row>
    <row r="997" spans="8:8" ht="27.75" hidden="1" customHeight="1">
      <c r="A997" s="31" t="s">
        <v>403</v>
      </c>
      <c r="B997" s="31" t="s">
        <v>8</v>
      </c>
      <c r="C997" t="s">
        <v>1215</v>
      </c>
      <c r="D997" s="32">
        <v>2123.85380514322</v>
      </c>
      <c r="E997" t="s">
        <v>9</v>
      </c>
      <c r="F997" s="31" t="s">
        <v>1490</v>
      </c>
      <c r="G997" t="s">
        <v>51</v>
      </c>
      <c r="H997" s="1">
        <v>2230.04649540038</v>
      </c>
    </row>
    <row r="998" spans="8:8" ht="27.75" hidden="1" customHeight="1">
      <c r="A998" s="34" t="s">
        <v>613</v>
      </c>
      <c r="B998" s="31" t="s">
        <v>614</v>
      </c>
      <c r="C998" t="s">
        <v>1292</v>
      </c>
      <c r="D998" s="32">
        <f>D997</f>
        <v>2123.85380514322</v>
      </c>
      <c r="E998" t="s">
        <v>12</v>
      </c>
      <c r="F998" s="31" t="s">
        <v>1487</v>
      </c>
      <c r="G998" t="s">
        <v>30</v>
      </c>
      <c r="H998" s="1">
        <v>2366.28256407685</v>
      </c>
    </row>
    <row r="999" spans="8:8" ht="27.75" hidden="1" customHeight="1">
      <c r="A999" s="33" t="s">
        <v>15</v>
      </c>
      <c r="B999" s="31" t="s">
        <v>16</v>
      </c>
      <c r="C999" t="s">
        <v>1053</v>
      </c>
      <c r="D999" s="32">
        <v>270000.0</v>
      </c>
      <c r="E999" t="s">
        <v>20</v>
      </c>
      <c r="F999" s="31" t="s">
        <v>21</v>
      </c>
      <c r="G999" t="s">
        <v>22</v>
      </c>
      <c r="H999" s="1">
        <v>2430.66406375092</v>
      </c>
    </row>
    <row r="1000" spans="8:8" ht="27.75" hidden="1" customHeight="1">
      <c r="A1000" s="31" t="s">
        <v>764</v>
      </c>
      <c r="B1000" s="31" t="s">
        <v>8</v>
      </c>
      <c r="C1000" t="s">
        <v>1353</v>
      </c>
      <c r="D1000" s="32">
        <v>2317.76111111111</v>
      </c>
      <c r="E1000" t="s">
        <v>9</v>
      </c>
      <c r="F1000" s="31" t="s">
        <v>1490</v>
      </c>
      <c r="G1000" t="s">
        <v>51</v>
      </c>
      <c r="H1000" s="1">
        <v>2433.64916666667</v>
      </c>
    </row>
    <row r="1001" spans="8:8" ht="27.75" hidden="1" customHeight="1">
      <c r="A1001" s="33" t="s">
        <v>764</v>
      </c>
      <c r="B1001" s="31" t="s">
        <v>8</v>
      </c>
      <c r="C1001" t="s">
        <v>1353</v>
      </c>
      <c r="D1001" s="32">
        <f>D1000</f>
        <v>2317.76111111111</v>
      </c>
      <c r="E1001" t="s">
        <v>76</v>
      </c>
      <c r="F1001" s="31" t="s">
        <v>1501</v>
      </c>
      <c r="G1001" t="s">
        <v>117</v>
      </c>
      <c r="H1001" s="1">
        <v>2433.64916666667</v>
      </c>
    </row>
    <row r="1002" spans="8:8" ht="27.75" hidden="1" customHeight="1">
      <c r="A1002" s="31" t="s">
        <v>792</v>
      </c>
      <c r="B1002" s="31" t="s">
        <v>322</v>
      </c>
      <c r="C1002" t="s">
        <v>1369</v>
      </c>
      <c r="D1002" s="32">
        <v>2359.05615219392</v>
      </c>
      <c r="E1002" t="s">
        <v>291</v>
      </c>
      <c r="F1002" s="31" t="s">
        <v>1547</v>
      </c>
      <c r="G1002" t="s">
        <v>585</v>
      </c>
      <c r="H1002" s="1">
        <v>2477.00895980362</v>
      </c>
    </row>
    <row r="1003" spans="8:8" ht="27.75" hidden="1" customHeight="1">
      <c r="A1003" s="33" t="s">
        <v>792</v>
      </c>
      <c r="B1003" s="31" t="s">
        <v>322</v>
      </c>
      <c r="C1003" t="s">
        <v>1369</v>
      </c>
      <c r="D1003" s="32">
        <f t="shared" si="33" ref="D1003:D1008">D1002</f>
        <v>2359.05615219392</v>
      </c>
      <c r="E1003" t="s">
        <v>23</v>
      </c>
      <c r="F1003" s="31" t="s">
        <v>1502</v>
      </c>
      <c r="G1003" t="s">
        <v>25</v>
      </c>
      <c r="H1003" s="1">
        <v>2477.00895980362</v>
      </c>
    </row>
    <row r="1004" spans="8:8" ht="27.75" hidden="1" customHeight="1">
      <c r="A1004" s="31" t="s">
        <v>792</v>
      </c>
      <c r="B1004" s="31" t="s">
        <v>322</v>
      </c>
      <c r="C1004" t="s">
        <v>1369</v>
      </c>
      <c r="D1004" s="32">
        <f t="shared" si="33"/>
        <v>2359.05615219392</v>
      </c>
      <c r="E1004" t="s">
        <v>69</v>
      </c>
      <c r="F1004" s="31" t="s">
        <v>70</v>
      </c>
      <c r="G1004" t="s">
        <v>71</v>
      </c>
      <c r="H1004" s="1">
        <v>2477.00895980362</v>
      </c>
    </row>
    <row r="1005" spans="8:8" ht="27.75" hidden="1" customHeight="1">
      <c r="A1005" s="31" t="s">
        <v>792</v>
      </c>
      <c r="B1005" s="31" t="s">
        <v>322</v>
      </c>
      <c r="C1005" t="s">
        <v>1369</v>
      </c>
      <c r="D1005" s="32">
        <f t="shared" si="33"/>
        <v>2359.05615219392</v>
      </c>
      <c r="E1005" t="s">
        <v>26</v>
      </c>
      <c r="F1005" s="31" t="s">
        <v>1498</v>
      </c>
      <c r="G1005" t="s">
        <v>28</v>
      </c>
      <c r="H1005" s="1">
        <v>2477.00895980362</v>
      </c>
    </row>
    <row r="1006" spans="8:8" ht="27.75" hidden="1" customHeight="1">
      <c r="A1006" s="31" t="s">
        <v>792</v>
      </c>
      <c r="B1006" s="31" t="s">
        <v>322</v>
      </c>
      <c r="C1006" t="s">
        <v>1369</v>
      </c>
      <c r="D1006" s="32">
        <f t="shared" si="33"/>
        <v>2359.05615219392</v>
      </c>
      <c r="E1006" t="s">
        <v>595</v>
      </c>
      <c r="F1006" s="31" t="s">
        <v>1526</v>
      </c>
      <c r="G1006" t="s">
        <v>597</v>
      </c>
      <c r="H1006" s="1">
        <v>2477.00895980362</v>
      </c>
    </row>
    <row r="1007" spans="8:8" ht="27.75" hidden="1" customHeight="1">
      <c r="A1007" s="31" t="s">
        <v>792</v>
      </c>
      <c r="B1007" s="31" t="s">
        <v>322</v>
      </c>
      <c r="C1007" t="s">
        <v>1369</v>
      </c>
      <c r="D1007" s="32">
        <f t="shared" si="33"/>
        <v>2359.05615219392</v>
      </c>
      <c r="E1007" t="s">
        <v>307</v>
      </c>
      <c r="F1007" s="31" t="s">
        <v>1527</v>
      </c>
      <c r="G1007" t="s">
        <v>309</v>
      </c>
      <c r="H1007" s="1">
        <v>2477.00895980362</v>
      </c>
    </row>
    <row r="1008" spans="8:8" ht="27.75" hidden="1" customHeight="1">
      <c r="A1008" s="31" t="s">
        <v>792</v>
      </c>
      <c r="B1008" s="31" t="s">
        <v>322</v>
      </c>
      <c r="C1008" t="s">
        <v>1369</v>
      </c>
      <c r="D1008" s="32">
        <f t="shared" si="33"/>
        <v>2359.05615219392</v>
      </c>
      <c r="E1008" t="s">
        <v>793</v>
      </c>
      <c r="F1008" s="31" t="s">
        <v>1528</v>
      </c>
      <c r="G1008" t="s">
        <v>794</v>
      </c>
      <c r="H1008" s="1">
        <v>2477.00895980362</v>
      </c>
    </row>
    <row r="1009" spans="8:8" ht="27.75" hidden="1" customHeight="1">
      <c r="A1009" s="31" t="s">
        <v>833</v>
      </c>
      <c r="B1009" s="31" t="s">
        <v>859</v>
      </c>
      <c r="C1009" t="s">
        <v>1385</v>
      </c>
      <c r="D1009" s="32">
        <v>2361.43646183634</v>
      </c>
      <c r="E1009" t="s">
        <v>856</v>
      </c>
      <c r="F1009" s="31" t="s">
        <v>1543</v>
      </c>
      <c r="G1009" t="s">
        <v>858</v>
      </c>
      <c r="H1009" s="1">
        <v>2479.50828492816</v>
      </c>
    </row>
    <row r="1010" spans="8:8" ht="27.75" hidden="1" customHeight="1">
      <c r="A1010" s="31" t="s">
        <v>833</v>
      </c>
      <c r="B1010" s="31" t="s">
        <v>859</v>
      </c>
      <c r="C1010" t="s">
        <v>1385</v>
      </c>
      <c r="D1010" s="32">
        <f t="shared" si="34" ref="D1010:D1015">D1009</f>
        <v>2361.43646183634</v>
      </c>
      <c r="E1010" t="s">
        <v>23</v>
      </c>
      <c r="F1010" s="31" t="s">
        <v>1502</v>
      </c>
      <c r="G1010" t="s">
        <v>25</v>
      </c>
      <c r="H1010" s="1">
        <v>2479.50828492816</v>
      </c>
    </row>
    <row r="1011" spans="8:8" ht="27.75" hidden="1" customHeight="1">
      <c r="A1011" s="31" t="s">
        <v>833</v>
      </c>
      <c r="B1011" s="31" t="s">
        <v>859</v>
      </c>
      <c r="C1011" t="s">
        <v>1385</v>
      </c>
      <c r="D1011" s="32">
        <f t="shared" si="34"/>
        <v>2361.43646183634</v>
      </c>
      <c r="E1011" t="s">
        <v>26</v>
      </c>
      <c r="F1011" s="31" t="s">
        <v>1498</v>
      </c>
      <c r="G1011" t="s">
        <v>28</v>
      </c>
      <c r="H1011" s="1">
        <v>2479.50828492816</v>
      </c>
    </row>
    <row r="1012" spans="8:8" ht="27.75" hidden="1" customHeight="1">
      <c r="A1012" s="31" t="s">
        <v>833</v>
      </c>
      <c r="B1012" s="31" t="s">
        <v>859</v>
      </c>
      <c r="C1012" t="s">
        <v>1385</v>
      </c>
      <c r="D1012" s="32">
        <f t="shared" si="34"/>
        <v>2361.43646183634</v>
      </c>
      <c r="E1012" t="s">
        <v>850</v>
      </c>
      <c r="F1012" s="31" t="s">
        <v>1559</v>
      </c>
      <c r="G1012" t="s">
        <v>868</v>
      </c>
      <c r="H1012" s="1">
        <v>2479.50828492816</v>
      </c>
    </row>
    <row r="1013" spans="8:8" ht="27.75" hidden="1" customHeight="1">
      <c r="A1013" s="31" t="s">
        <v>833</v>
      </c>
      <c r="B1013" s="31" t="s">
        <v>859</v>
      </c>
      <c r="C1013" t="s">
        <v>1385</v>
      </c>
      <c r="D1013" s="32">
        <f t="shared" si="34"/>
        <v>2361.43646183634</v>
      </c>
      <c r="E1013" t="s">
        <v>853</v>
      </c>
      <c r="F1013" s="31" t="s">
        <v>859</v>
      </c>
      <c r="G1013" t="s">
        <v>869</v>
      </c>
      <c r="H1013" s="1">
        <v>2479.50828492816</v>
      </c>
    </row>
    <row r="1014" spans="8:8" ht="27.75" hidden="1" customHeight="1">
      <c r="A1014" s="31" t="s">
        <v>405</v>
      </c>
      <c r="B1014" s="31" t="s">
        <v>181</v>
      </c>
      <c r="C1014" t="s">
        <v>1217</v>
      </c>
      <c r="D1014" s="32">
        <f t="shared" si="34"/>
        <v>2361.43646183634</v>
      </c>
      <c r="E1014" t="s">
        <v>408</v>
      </c>
      <c r="F1014" s="31" t="s">
        <v>181</v>
      </c>
      <c r="G1014" t="s">
        <v>409</v>
      </c>
      <c r="H1014" s="1">
        <v>2532.48426458505</v>
      </c>
    </row>
    <row r="1015" spans="8:8" ht="27.75" hidden="1" customHeight="1">
      <c r="A1015" s="31" t="s">
        <v>405</v>
      </c>
      <c r="B1015" s="31" t="s">
        <v>181</v>
      </c>
      <c r="C1015" t="s">
        <v>1217</v>
      </c>
      <c r="D1015" s="32">
        <f t="shared" si="34"/>
        <v>2361.43646183634</v>
      </c>
      <c r="E1015" t="s">
        <v>412</v>
      </c>
      <c r="F1015" s="31" t="s">
        <v>1503</v>
      </c>
      <c r="G1015" t="s">
        <v>413</v>
      </c>
      <c r="H1015" s="1">
        <v>2532.48426458505</v>
      </c>
    </row>
    <row r="1016" spans="8:8" ht="27.75" hidden="1" customHeight="1">
      <c r="A1016" s="34" t="s">
        <v>159</v>
      </c>
      <c r="B1016" s="31" t="s">
        <v>165</v>
      </c>
      <c r="C1016" t="s">
        <v>1106</v>
      </c>
      <c r="D1016" s="32">
        <v>2512.75813953488</v>
      </c>
      <c r="E1016" t="s">
        <v>166</v>
      </c>
      <c r="F1016" s="31" t="s">
        <v>165</v>
      </c>
      <c r="G1016" t="s">
        <v>167</v>
      </c>
      <c r="H1016" s="1">
        <v>2638.39604651163</v>
      </c>
    </row>
    <row r="1017" spans="8:8" ht="27.75" hidden="1" customHeight="1">
      <c r="A1017" s="31" t="s">
        <v>159</v>
      </c>
      <c r="B1017" s="31" t="s">
        <v>165</v>
      </c>
      <c r="C1017" t="s">
        <v>1106</v>
      </c>
      <c r="D1017" s="32">
        <f>D1016</f>
        <v>2512.75813953488</v>
      </c>
      <c r="E1017" t="s">
        <v>23</v>
      </c>
      <c r="F1017" s="31" t="s">
        <v>1502</v>
      </c>
      <c r="G1017" t="s">
        <v>25</v>
      </c>
      <c r="H1017" s="1">
        <v>2638.39604651163</v>
      </c>
    </row>
    <row r="1018" spans="8:8" ht="27.75" hidden="1" customHeight="1">
      <c r="A1018" s="34" t="s">
        <v>159</v>
      </c>
      <c r="B1018" s="31" t="s">
        <v>165</v>
      </c>
      <c r="C1018" t="s">
        <v>1106</v>
      </c>
      <c r="D1018" s="32">
        <f>D1017</f>
        <v>2512.75813953488</v>
      </c>
      <c r="E1018" t="s">
        <v>26</v>
      </c>
      <c r="F1018" s="31" t="s">
        <v>1498</v>
      </c>
      <c r="G1018" t="s">
        <v>28</v>
      </c>
      <c r="H1018" s="1">
        <v>2638.39604651163</v>
      </c>
    </row>
    <row r="1019" spans="8:8" ht="27.75" hidden="1" customHeight="1">
      <c r="A1019" s="31" t="s">
        <v>159</v>
      </c>
      <c r="B1019" s="31" t="s">
        <v>165</v>
      </c>
      <c r="C1019" t="s">
        <v>1106</v>
      </c>
      <c r="D1019" s="32">
        <f>D1018</f>
        <v>2512.75813953488</v>
      </c>
      <c r="E1019" t="s">
        <v>63</v>
      </c>
      <c r="F1019" s="31" t="s">
        <v>1511</v>
      </c>
      <c r="G1019" t="s">
        <v>169</v>
      </c>
      <c r="H1019" s="1">
        <v>2638.39604651163</v>
      </c>
    </row>
    <row r="1020" spans="8:8" ht="27.75" hidden="1" customHeight="1">
      <c r="A1020" s="31" t="s">
        <v>240</v>
      </c>
      <c r="B1020" s="31" t="s">
        <v>60</v>
      </c>
      <c r="C1020" t="s">
        <v>1136</v>
      </c>
      <c r="D1020" s="32">
        <v>2537.28610325689</v>
      </c>
      <c r="E1020" t="s">
        <v>241</v>
      </c>
      <c r="F1020" s="31" t="s">
        <v>60</v>
      </c>
      <c r="G1020" t="s">
        <v>242</v>
      </c>
      <c r="H1020" s="1">
        <v>2664.15040841973</v>
      </c>
    </row>
    <row r="1021" spans="8:8" ht="27.75" hidden="1" customHeight="1">
      <c r="A1021" s="31" t="s">
        <v>240</v>
      </c>
      <c r="B1021" s="31" t="s">
        <v>60</v>
      </c>
      <c r="C1021" t="s">
        <v>1136</v>
      </c>
      <c r="D1021" s="32">
        <f>D1020</f>
        <v>2537.28610325689</v>
      </c>
      <c r="E1021" t="s">
        <v>23</v>
      </c>
      <c r="F1021" s="31" t="s">
        <v>1502</v>
      </c>
      <c r="G1021" t="s">
        <v>25</v>
      </c>
      <c r="H1021" s="1">
        <v>2664.15040841973</v>
      </c>
    </row>
    <row r="1022" spans="8:8" ht="27.75" hidden="1" customHeight="1">
      <c r="A1022" s="31" t="s">
        <v>240</v>
      </c>
      <c r="B1022" s="31" t="s">
        <v>60</v>
      </c>
      <c r="C1022" t="s">
        <v>1136</v>
      </c>
      <c r="D1022" s="32">
        <f>D1021</f>
        <v>2537.28610325689</v>
      </c>
      <c r="E1022" t="s">
        <v>63</v>
      </c>
      <c r="F1022" s="31" t="s">
        <v>1506</v>
      </c>
      <c r="G1022" t="s">
        <v>65</v>
      </c>
      <c r="H1022" s="1">
        <v>2664.15040841973</v>
      </c>
    </row>
    <row r="1023" spans="8:8" ht="27.75" hidden="1" customHeight="1">
      <c r="A1023" s="31" t="s">
        <v>240</v>
      </c>
      <c r="B1023" s="31" t="s">
        <v>8</v>
      </c>
      <c r="C1023" t="s">
        <v>1139</v>
      </c>
      <c r="D1023" s="32">
        <v>2540.20844672389</v>
      </c>
      <c r="E1023" t="s">
        <v>9</v>
      </c>
      <c r="F1023" s="31" t="s">
        <v>10</v>
      </c>
      <c r="G1023" t="s">
        <v>48</v>
      </c>
      <c r="H1023" s="1">
        <v>2667.21886906008</v>
      </c>
    </row>
    <row r="1024" spans="8:8" ht="27.75" hidden="1" customHeight="1">
      <c r="A1024" s="34" t="s">
        <v>506</v>
      </c>
      <c r="B1024" s="31" t="s">
        <v>480</v>
      </c>
      <c r="C1024" t="s">
        <v>1264</v>
      </c>
      <c r="D1024" s="32">
        <f>D1023</f>
        <v>2540.20844672389</v>
      </c>
      <c r="E1024" t="s">
        <v>12</v>
      </c>
      <c r="F1024" s="31" t="s">
        <v>1487</v>
      </c>
      <c r="G1024" t="s">
        <v>30</v>
      </c>
      <c r="H1024" s="1">
        <v>2675.08744533916</v>
      </c>
    </row>
    <row r="1025" spans="8:8" ht="27.75" hidden="1" customHeight="1">
      <c r="A1025" s="34" t="s">
        <v>261</v>
      </c>
      <c r="B1025" s="31" t="s">
        <v>8</v>
      </c>
      <c r="C1025" t="s">
        <v>1149</v>
      </c>
      <c r="D1025" s="32">
        <v>2597.83617097273</v>
      </c>
      <c r="E1025" t="s">
        <v>9</v>
      </c>
      <c r="F1025" s="31" t="s">
        <v>1490</v>
      </c>
      <c r="G1025" t="s">
        <v>51</v>
      </c>
      <c r="H1025" s="1">
        <v>2727.72797952137</v>
      </c>
    </row>
    <row r="1026" spans="8:8" ht="27.75" hidden="1" customHeight="1">
      <c r="A1026" s="34" t="s">
        <v>261</v>
      </c>
      <c r="B1026" s="31" t="s">
        <v>8</v>
      </c>
      <c r="C1026" t="s">
        <v>1149</v>
      </c>
      <c r="D1026" s="32">
        <f>D1025</f>
        <v>2597.83617097273</v>
      </c>
      <c r="E1026" t="s">
        <v>76</v>
      </c>
      <c r="F1026" s="31" t="s">
        <v>1492</v>
      </c>
      <c r="G1026" t="s">
        <v>78</v>
      </c>
      <c r="H1026" s="1">
        <v>2727.72797952137</v>
      </c>
    </row>
    <row r="1027" spans="8:8" ht="27.75" hidden="1" customHeight="1">
      <c r="A1027" s="34" t="s">
        <v>101</v>
      </c>
      <c r="B1027" s="31" t="s">
        <v>102</v>
      </c>
      <c r="C1027" t="s">
        <v>1085</v>
      </c>
      <c r="D1027" s="32">
        <f>D1026</f>
        <v>2597.83617097273</v>
      </c>
      <c r="E1027" t="s">
        <v>12</v>
      </c>
      <c r="F1027" s="31" t="s">
        <v>1488</v>
      </c>
      <c r="G1027" t="s">
        <v>39</v>
      </c>
      <c r="H1027" s="1">
        <v>2738.76945995341</v>
      </c>
    </row>
    <row r="1028" spans="8:8" ht="27.75" hidden="1" customHeight="1">
      <c r="A1028" s="31" t="s">
        <v>870</v>
      </c>
      <c r="B1028" s="31" t="s">
        <v>871</v>
      </c>
      <c r="C1028" t="s">
        <v>1387</v>
      </c>
      <c r="D1028" s="32">
        <v>2694.63271927988</v>
      </c>
      <c r="E1028" t="s">
        <v>291</v>
      </c>
      <c r="F1028" s="31" t="s">
        <v>1530</v>
      </c>
      <c r="G1028" t="s">
        <v>293</v>
      </c>
      <c r="H1028" s="1">
        <v>2829.36435524388</v>
      </c>
    </row>
    <row r="1029" spans="8:8" ht="27.75" hidden="1" customHeight="1">
      <c r="A1029" s="34" t="s">
        <v>870</v>
      </c>
      <c r="B1029" s="31" t="s">
        <v>871</v>
      </c>
      <c r="C1029" t="s">
        <v>1387</v>
      </c>
      <c r="D1029" s="32">
        <f t="shared" si="35" ref="D1029:D1036">D1028</f>
        <v>2694.63271927988</v>
      </c>
      <c r="E1029" t="s">
        <v>23</v>
      </c>
      <c r="F1029" s="31" t="s">
        <v>1502</v>
      </c>
      <c r="G1029" t="s">
        <v>25</v>
      </c>
      <c r="H1029" s="1">
        <v>2829.36435524388</v>
      </c>
    </row>
    <row r="1030" spans="8:8" ht="27.75" hidden="1" customHeight="1">
      <c r="A1030" s="31" t="s">
        <v>870</v>
      </c>
      <c r="B1030" s="31" t="s">
        <v>871</v>
      </c>
      <c r="C1030" t="s">
        <v>1387</v>
      </c>
      <c r="D1030" s="32">
        <f t="shared" si="35"/>
        <v>2694.63271927988</v>
      </c>
      <c r="E1030" t="s">
        <v>69</v>
      </c>
      <c r="F1030" s="31" t="s">
        <v>70</v>
      </c>
      <c r="G1030" t="s">
        <v>71</v>
      </c>
      <c r="H1030" s="1">
        <v>2829.36435524388</v>
      </c>
    </row>
    <row r="1031" spans="8:8" ht="27.75" hidden="1" customHeight="1">
      <c r="A1031" s="31" t="s">
        <v>870</v>
      </c>
      <c r="B1031" s="31" t="s">
        <v>871</v>
      </c>
      <c r="C1031" t="s">
        <v>1387</v>
      </c>
      <c r="D1031" s="32">
        <f t="shared" si="35"/>
        <v>2694.63271927988</v>
      </c>
      <c r="E1031" t="s">
        <v>26</v>
      </c>
      <c r="F1031" s="31" t="s">
        <v>1498</v>
      </c>
      <c r="G1031" t="s">
        <v>28</v>
      </c>
      <c r="H1031" s="1">
        <v>2829.36435524388</v>
      </c>
    </row>
    <row r="1032" spans="8:8" ht="27.75" hidden="1" customHeight="1">
      <c r="A1032" s="31" t="s">
        <v>870</v>
      </c>
      <c r="B1032" s="31" t="s">
        <v>871</v>
      </c>
      <c r="C1032" t="s">
        <v>1387</v>
      </c>
      <c r="D1032" s="32">
        <f t="shared" si="35"/>
        <v>2694.63271927988</v>
      </c>
      <c r="E1032" t="s">
        <v>872</v>
      </c>
      <c r="F1032" s="31" t="s">
        <v>1531</v>
      </c>
      <c r="G1032" t="s">
        <v>874</v>
      </c>
      <c r="H1032" s="1">
        <v>2829.36435524388</v>
      </c>
    </row>
    <row r="1033" spans="8:8" ht="27.75" hidden="1" customHeight="1">
      <c r="A1033" s="31" t="s">
        <v>870</v>
      </c>
      <c r="B1033" s="31" t="s">
        <v>871</v>
      </c>
      <c r="C1033" t="s">
        <v>1387</v>
      </c>
      <c r="D1033" s="32">
        <f t="shared" si="35"/>
        <v>2694.63271927988</v>
      </c>
      <c r="E1033" t="s">
        <v>272</v>
      </c>
      <c r="F1033" s="31" t="s">
        <v>1507</v>
      </c>
      <c r="G1033" t="s">
        <v>274</v>
      </c>
      <c r="H1033" s="1">
        <v>2829.36435524388</v>
      </c>
    </row>
    <row r="1034" spans="8:8" ht="27.75" hidden="1" customHeight="1">
      <c r="A1034" s="31" t="s">
        <v>870</v>
      </c>
      <c r="B1034" s="31" t="s">
        <v>871</v>
      </c>
      <c r="C1034" t="s">
        <v>1387</v>
      </c>
      <c r="D1034" s="32">
        <f t="shared" si="35"/>
        <v>2694.63271927988</v>
      </c>
      <c r="E1034" t="s">
        <v>275</v>
      </c>
      <c r="F1034" s="31" t="s">
        <v>1507</v>
      </c>
      <c r="G1034" t="s">
        <v>276</v>
      </c>
      <c r="H1034" s="1">
        <v>2829.36435524388</v>
      </c>
    </row>
    <row r="1035" spans="8:8" ht="27.75" hidden="1" customHeight="1">
      <c r="A1035" s="31" t="s">
        <v>870</v>
      </c>
      <c r="B1035" s="31" t="s">
        <v>871</v>
      </c>
      <c r="C1035" t="s">
        <v>1387</v>
      </c>
      <c r="D1035" s="32">
        <f t="shared" si="35"/>
        <v>2694.63271927988</v>
      </c>
      <c r="E1035" t="s">
        <v>875</v>
      </c>
      <c r="F1035" s="31" t="s">
        <v>1531</v>
      </c>
      <c r="G1035" t="s">
        <v>876</v>
      </c>
      <c r="H1035" s="1">
        <v>2829.36435524388</v>
      </c>
    </row>
    <row r="1036" spans="8:8" ht="27.75" hidden="1" customHeight="1">
      <c r="A1036" s="31" t="s">
        <v>870</v>
      </c>
      <c r="B1036" s="31" t="s">
        <v>871</v>
      </c>
      <c r="C1036" t="s">
        <v>1387</v>
      </c>
      <c r="D1036" s="32">
        <f t="shared" si="35"/>
        <v>2694.63271927988</v>
      </c>
      <c r="E1036" t="s">
        <v>877</v>
      </c>
      <c r="F1036" s="31" t="s">
        <v>1560</v>
      </c>
      <c r="G1036" t="s">
        <v>879</v>
      </c>
      <c r="H1036" s="1">
        <v>2829.36435524388</v>
      </c>
    </row>
    <row r="1037" spans="8:8" ht="27.75" hidden="1" customHeight="1">
      <c r="A1037" s="31" t="s">
        <v>224</v>
      </c>
      <c r="B1037" s="31" t="s">
        <v>8</v>
      </c>
      <c r="C1037" t="s">
        <v>1131</v>
      </c>
      <c r="D1037" s="32">
        <v>2706.25429553265</v>
      </c>
      <c r="E1037" t="s">
        <v>9</v>
      </c>
      <c r="F1037" s="31" t="s">
        <v>1490</v>
      </c>
      <c r="G1037" t="s">
        <v>51</v>
      </c>
      <c r="H1037" s="1">
        <v>2841.56701030928</v>
      </c>
    </row>
    <row r="1038" spans="8:8" ht="27.75" hidden="1" customHeight="1">
      <c r="A1038" s="34" t="s">
        <v>59</v>
      </c>
      <c r="B1038" s="31" t="s">
        <v>66</v>
      </c>
      <c r="C1038" t="s">
        <v>1066</v>
      </c>
      <c r="D1038" s="32">
        <f>D1037</f>
        <v>2706.25429553265</v>
      </c>
      <c r="E1038" t="s">
        <v>12</v>
      </c>
      <c r="F1038" s="31" t="s">
        <v>1483</v>
      </c>
      <c r="G1038" t="s">
        <v>14</v>
      </c>
      <c r="H1038" s="1">
        <v>2903.00307210996</v>
      </c>
    </row>
    <row r="1039" spans="8:8" ht="27.75" hidden="1" customHeight="1">
      <c r="A1039" s="33" t="s">
        <v>264</v>
      </c>
      <c r="B1039" s="31" t="s">
        <v>265</v>
      </c>
      <c r="C1039" t="s">
        <v>1152</v>
      </c>
      <c r="D1039" s="32">
        <v>2930.51383329409</v>
      </c>
      <c r="E1039" t="s">
        <v>266</v>
      </c>
      <c r="F1039" s="31" t="s">
        <v>1515</v>
      </c>
      <c r="G1039" t="s">
        <v>268</v>
      </c>
      <c r="H1039" s="1">
        <v>3077.03952495879</v>
      </c>
    </row>
    <row r="1040" spans="8:8" ht="27.75" hidden="1" customHeight="1">
      <c r="A1040" s="34" t="s">
        <v>264</v>
      </c>
      <c r="B1040" s="31" t="s">
        <v>265</v>
      </c>
      <c r="C1040" t="s">
        <v>1152</v>
      </c>
      <c r="D1040" s="32">
        <f t="shared" si="36" ref="D1040:D1046">D1039</f>
        <v>2930.51383329409</v>
      </c>
      <c r="E1040" t="s">
        <v>269</v>
      </c>
      <c r="F1040" s="31" t="s">
        <v>1516</v>
      </c>
      <c r="G1040" t="s">
        <v>271</v>
      </c>
      <c r="H1040" s="1">
        <v>3077.03952495879</v>
      </c>
    </row>
    <row r="1041" spans="8:8" ht="27.75" hidden="1" customHeight="1">
      <c r="A1041" s="33" t="s">
        <v>264</v>
      </c>
      <c r="B1041" s="31" t="s">
        <v>265</v>
      </c>
      <c r="C1041" t="s">
        <v>1152</v>
      </c>
      <c r="D1041" s="32">
        <f t="shared" si="36"/>
        <v>2930.51383329409</v>
      </c>
      <c r="E1041" t="s">
        <v>23</v>
      </c>
      <c r="F1041" s="31" t="s">
        <v>1502</v>
      </c>
      <c r="G1041" t="s">
        <v>25</v>
      </c>
      <c r="H1041" s="1">
        <v>3077.03952495879</v>
      </c>
    </row>
    <row r="1042" spans="8:8" ht="27.75" hidden="1" customHeight="1">
      <c r="A1042" s="31" t="s">
        <v>264</v>
      </c>
      <c r="B1042" s="31" t="s">
        <v>265</v>
      </c>
      <c r="C1042" t="s">
        <v>1152</v>
      </c>
      <c r="D1042" s="32">
        <f t="shared" si="36"/>
        <v>2930.51383329409</v>
      </c>
      <c r="E1042" t="s">
        <v>69</v>
      </c>
      <c r="F1042" s="31" t="s">
        <v>70</v>
      </c>
      <c r="G1042" t="s">
        <v>71</v>
      </c>
      <c r="H1042" s="1">
        <v>3077.03952495879</v>
      </c>
    </row>
    <row r="1043" spans="8:8" ht="27.75" hidden="1" customHeight="1">
      <c r="A1043" s="33" t="s">
        <v>264</v>
      </c>
      <c r="B1043" s="31" t="s">
        <v>265</v>
      </c>
      <c r="C1043" t="s">
        <v>1152</v>
      </c>
      <c r="D1043" s="32">
        <f t="shared" si="36"/>
        <v>2930.51383329409</v>
      </c>
      <c r="E1043" t="s">
        <v>26</v>
      </c>
      <c r="F1043" s="31" t="s">
        <v>1498</v>
      </c>
      <c r="G1043" t="s">
        <v>28</v>
      </c>
      <c r="H1043" s="1">
        <v>3077.03952495879</v>
      </c>
    </row>
    <row r="1044" spans="8:8" ht="27.75" hidden="1" customHeight="1">
      <c r="A1044" s="31" t="s">
        <v>264</v>
      </c>
      <c r="B1044" s="31" t="s">
        <v>265</v>
      </c>
      <c r="C1044" t="s">
        <v>1152</v>
      </c>
      <c r="D1044" s="32">
        <f t="shared" si="36"/>
        <v>2930.51383329409</v>
      </c>
      <c r="E1044" t="s">
        <v>63</v>
      </c>
      <c r="F1044" s="31" t="s">
        <v>1511</v>
      </c>
      <c r="G1044" t="s">
        <v>169</v>
      </c>
      <c r="H1044" s="1">
        <v>3077.03952495879</v>
      </c>
    </row>
    <row r="1045" spans="8:8" ht="27.75" hidden="1" customHeight="1">
      <c r="A1045" s="33" t="s">
        <v>264</v>
      </c>
      <c r="B1045" s="31" t="s">
        <v>265</v>
      </c>
      <c r="C1045" t="s">
        <v>1152</v>
      </c>
      <c r="D1045" s="32">
        <f t="shared" si="36"/>
        <v>2930.51383329409</v>
      </c>
      <c r="E1045" t="s">
        <v>272</v>
      </c>
      <c r="F1045" s="31" t="s">
        <v>1507</v>
      </c>
      <c r="G1045" t="s">
        <v>274</v>
      </c>
      <c r="H1045" s="1">
        <v>3077.03952495879</v>
      </c>
    </row>
    <row r="1046" spans="8:8" ht="27.75" hidden="1" customHeight="1">
      <c r="A1046" s="33" t="s">
        <v>264</v>
      </c>
      <c r="B1046" s="31" t="s">
        <v>265</v>
      </c>
      <c r="C1046" t="s">
        <v>1152</v>
      </c>
      <c r="D1046" s="32">
        <f t="shared" si="36"/>
        <v>2930.51383329409</v>
      </c>
      <c r="E1046" t="s">
        <v>275</v>
      </c>
      <c r="F1046" s="31" t="s">
        <v>1507</v>
      </c>
      <c r="G1046" t="s">
        <v>276</v>
      </c>
      <c r="H1046" s="1">
        <v>3077.03952495879</v>
      </c>
    </row>
    <row r="1047" spans="8:8" ht="27.75" hidden="1" customHeight="1">
      <c r="A1047" s="31" t="s">
        <v>15</v>
      </c>
      <c r="B1047" s="31" t="s">
        <v>16</v>
      </c>
      <c r="C1047" t="s">
        <v>1053</v>
      </c>
      <c r="D1047" s="32">
        <v>270000.0</v>
      </c>
      <c r="E1047" t="s">
        <v>12</v>
      </c>
      <c r="F1047" s="31" t="s">
        <v>1487</v>
      </c>
      <c r="G1047" t="s">
        <v>30</v>
      </c>
      <c r="H1047" s="1">
        <v>3150.89582338082</v>
      </c>
    </row>
    <row r="1048" spans="8:8" ht="27.75" hidden="1" customHeight="1">
      <c r="A1048" s="33" t="s">
        <v>825</v>
      </c>
      <c r="B1048" s="31" t="s">
        <v>8</v>
      </c>
      <c r="C1048" t="s">
        <v>1376</v>
      </c>
      <c r="D1048" s="32">
        <v>3015.85216562533</v>
      </c>
      <c r="E1048" t="s">
        <v>9</v>
      </c>
      <c r="F1048" s="31" t="s">
        <v>10</v>
      </c>
      <c r="G1048" t="s">
        <v>48</v>
      </c>
      <c r="H1048" s="1">
        <v>3166.6447739066</v>
      </c>
    </row>
    <row r="1049" spans="8:8" ht="27.75" hidden="1" customHeight="1">
      <c r="A1049" s="31" t="s">
        <v>199</v>
      </c>
      <c r="B1049" s="31" t="s">
        <v>202</v>
      </c>
      <c r="C1049" t="s">
        <v>1121</v>
      </c>
      <c r="D1049" s="32">
        <v>3018.51354913539</v>
      </c>
      <c r="E1049" t="s">
        <v>200</v>
      </c>
      <c r="F1049" s="31" t="s">
        <v>202</v>
      </c>
      <c r="G1049" t="s">
        <v>203</v>
      </c>
      <c r="H1049" s="1">
        <v>3169.43922659216</v>
      </c>
    </row>
    <row r="1050" spans="8:8" ht="27.75" hidden="1" customHeight="1">
      <c r="A1050" s="33" t="s">
        <v>199</v>
      </c>
      <c r="B1050" s="31" t="s">
        <v>202</v>
      </c>
      <c r="C1050" t="s">
        <v>1121</v>
      </c>
      <c r="D1050" s="32">
        <f t="shared" si="37" ref="D1050:D1058">D1049</f>
        <v>3018.51354913539</v>
      </c>
      <c r="E1050" t="s">
        <v>23</v>
      </c>
      <c r="F1050" s="31" t="s">
        <v>1502</v>
      </c>
      <c r="G1050" t="s">
        <v>25</v>
      </c>
      <c r="H1050" s="1">
        <v>3169.43922659216</v>
      </c>
    </row>
    <row r="1051" spans="8:8" ht="27.75" hidden="1" customHeight="1">
      <c r="A1051" s="31" t="s">
        <v>199</v>
      </c>
      <c r="B1051" s="31" t="s">
        <v>202</v>
      </c>
      <c r="C1051" t="s">
        <v>1121</v>
      </c>
      <c r="D1051" s="32">
        <f t="shared" si="37"/>
        <v>3018.51354913539</v>
      </c>
      <c r="E1051" t="s">
        <v>69</v>
      </c>
      <c r="F1051" s="31" t="s">
        <v>70</v>
      </c>
      <c r="G1051" t="s">
        <v>71</v>
      </c>
      <c r="H1051" s="1">
        <v>3169.43922659216</v>
      </c>
    </row>
    <row r="1052" spans="8:8" ht="27.75" hidden="1" customHeight="1">
      <c r="A1052" s="33" t="s">
        <v>199</v>
      </c>
      <c r="B1052" s="31" t="s">
        <v>202</v>
      </c>
      <c r="C1052" t="s">
        <v>1121</v>
      </c>
      <c r="D1052" s="32">
        <f t="shared" si="37"/>
        <v>3018.51354913539</v>
      </c>
      <c r="E1052" t="s">
        <v>26</v>
      </c>
      <c r="F1052" s="31" t="s">
        <v>1498</v>
      </c>
      <c r="G1052" t="s">
        <v>28</v>
      </c>
      <c r="H1052" s="1">
        <v>3169.43922659216</v>
      </c>
    </row>
    <row r="1053" spans="8:8" ht="27.75" hidden="1" customHeight="1">
      <c r="A1053" s="31" t="s">
        <v>199</v>
      </c>
      <c r="B1053" s="31" t="s">
        <v>202</v>
      </c>
      <c r="C1053" t="s">
        <v>1121</v>
      </c>
      <c r="D1053" s="32">
        <f t="shared" si="37"/>
        <v>3018.51354913539</v>
      </c>
      <c r="E1053" t="s">
        <v>72</v>
      </c>
      <c r="F1053" s="31" t="s">
        <v>1561</v>
      </c>
      <c r="G1053" t="s">
        <v>205</v>
      </c>
      <c r="H1053" s="1">
        <v>3169.43922659216</v>
      </c>
    </row>
    <row r="1054" spans="8:8" ht="27.75" hidden="1" customHeight="1">
      <c r="A1054" s="34" t="s">
        <v>833</v>
      </c>
      <c r="B1054" s="31" t="s">
        <v>278</v>
      </c>
      <c r="C1054" t="s">
        <v>1384</v>
      </c>
      <c r="D1054" s="32">
        <f t="shared" si="37"/>
        <v>3018.51354913539</v>
      </c>
      <c r="E1054" t="s">
        <v>12</v>
      </c>
      <c r="F1054" s="31" t="s">
        <v>1484</v>
      </c>
      <c r="G1054" t="s">
        <v>139</v>
      </c>
      <c r="H1054" s="1">
        <v>3232.11611513982</v>
      </c>
    </row>
    <row r="1055" spans="8:8" ht="27.75" hidden="1" customHeight="1">
      <c r="A1055" s="33" t="s">
        <v>628</v>
      </c>
      <c r="B1055" s="31" t="s">
        <v>202</v>
      </c>
      <c r="C1055" t="s">
        <v>1301</v>
      </c>
      <c r="D1055" s="32">
        <f t="shared" si="37"/>
        <v>3018.51354913539</v>
      </c>
      <c r="E1055" t="s">
        <v>12</v>
      </c>
      <c r="F1055" s="31" t="s">
        <v>1483</v>
      </c>
      <c r="G1055" t="s">
        <v>14</v>
      </c>
      <c r="H1055" s="1">
        <v>3247.52671099198</v>
      </c>
    </row>
    <row r="1056" spans="8:8" ht="27.75" hidden="1" customHeight="1">
      <c r="A1056" s="34" t="s">
        <v>784</v>
      </c>
      <c r="B1056" s="31" t="s">
        <v>181</v>
      </c>
      <c r="C1056" t="s">
        <v>1365</v>
      </c>
      <c r="D1056" s="32">
        <f t="shared" si="37"/>
        <v>3018.51354913539</v>
      </c>
      <c r="E1056" t="s">
        <v>26</v>
      </c>
      <c r="F1056" s="31" t="s">
        <v>1498</v>
      </c>
      <c r="G1056" t="s">
        <v>28</v>
      </c>
      <c r="H1056" s="1">
        <v>3367.78602377301</v>
      </c>
    </row>
    <row r="1057" spans="8:8" ht="27.75" hidden="1" customHeight="1">
      <c r="A1057" s="34" t="s">
        <v>784</v>
      </c>
      <c r="B1057" s="31" t="s">
        <v>181</v>
      </c>
      <c r="C1057" t="s">
        <v>1365</v>
      </c>
      <c r="D1057" s="32">
        <f t="shared" si="37"/>
        <v>3018.51354913539</v>
      </c>
      <c r="E1057" t="s">
        <v>787</v>
      </c>
      <c r="F1057" s="31" t="s">
        <v>181</v>
      </c>
      <c r="G1057" t="s">
        <v>788</v>
      </c>
      <c r="H1057" s="1">
        <v>3367.78602377301</v>
      </c>
    </row>
    <row r="1058" spans="8:8" ht="27.75" hidden="1" customHeight="1">
      <c r="A1058" s="33" t="s">
        <v>784</v>
      </c>
      <c r="B1058" s="31" t="s">
        <v>181</v>
      </c>
      <c r="C1058" t="s">
        <v>1365</v>
      </c>
      <c r="D1058" s="32">
        <f t="shared" si="37"/>
        <v>3018.51354913539</v>
      </c>
      <c r="E1058" t="s">
        <v>789</v>
      </c>
      <c r="F1058" s="31" t="s">
        <v>1503</v>
      </c>
      <c r="G1058" t="s">
        <v>790</v>
      </c>
      <c r="H1058" s="1">
        <v>3367.78602377301</v>
      </c>
    </row>
    <row r="1059" spans="8:8" ht="27.75" hidden="1" customHeight="1">
      <c r="A1059" s="34" t="s">
        <v>414</v>
      </c>
      <c r="B1059" s="31" t="s">
        <v>331</v>
      </c>
      <c r="C1059" t="s">
        <v>1221</v>
      </c>
      <c r="D1059" s="32">
        <v>3585.00352941176</v>
      </c>
      <c r="E1059" t="s">
        <v>23</v>
      </c>
      <c r="F1059" s="31" t="s">
        <v>1502</v>
      </c>
      <c r="G1059" t="s">
        <v>25</v>
      </c>
      <c r="H1059" s="1">
        <v>3764.25370588235</v>
      </c>
    </row>
    <row r="1060" spans="8:8" ht="27.75" hidden="1" customHeight="1">
      <c r="A1060" s="31" t="s">
        <v>414</v>
      </c>
      <c r="B1060" s="31" t="s">
        <v>331</v>
      </c>
      <c r="C1060" t="s">
        <v>1221</v>
      </c>
      <c r="D1060" s="32">
        <f>D1059</f>
        <v>3585.00352941176</v>
      </c>
      <c r="E1060" t="s">
        <v>26</v>
      </c>
      <c r="F1060" s="31" t="s">
        <v>1498</v>
      </c>
      <c r="G1060" t="s">
        <v>28</v>
      </c>
      <c r="H1060" s="1">
        <v>3764.25370588235</v>
      </c>
    </row>
    <row r="1061" spans="8:8" ht="27.75" hidden="1" customHeight="1">
      <c r="A1061" s="31" t="s">
        <v>414</v>
      </c>
      <c r="B1061" s="31" t="s">
        <v>331</v>
      </c>
      <c r="C1061" t="s">
        <v>1221</v>
      </c>
      <c r="D1061" s="32">
        <f>D1060</f>
        <v>3585.00352941176</v>
      </c>
      <c r="E1061" t="s">
        <v>420</v>
      </c>
      <c r="F1061" s="31" t="s">
        <v>331</v>
      </c>
      <c r="G1061" t="s">
        <v>421</v>
      </c>
      <c r="H1061" s="1">
        <v>3764.25370588235</v>
      </c>
    </row>
    <row r="1062" spans="8:8" ht="27.75" hidden="1" customHeight="1">
      <c r="A1062" s="34" t="s">
        <v>414</v>
      </c>
      <c r="B1062" s="31" t="s">
        <v>331</v>
      </c>
      <c r="C1062" t="s">
        <v>1221</v>
      </c>
      <c r="D1062" s="32">
        <f>D1061</f>
        <v>3585.00352941176</v>
      </c>
      <c r="E1062" t="s">
        <v>63</v>
      </c>
      <c r="F1062" s="31" t="s">
        <v>1542</v>
      </c>
      <c r="G1062" t="s">
        <v>164</v>
      </c>
      <c r="H1062" s="1">
        <v>3764.25370588235</v>
      </c>
    </row>
    <row r="1063" spans="8:8" ht="27.75" hidden="1" customHeight="1">
      <c r="A1063" s="34" t="s">
        <v>453</v>
      </c>
      <c r="B1063" s="31" t="s">
        <v>141</v>
      </c>
      <c r="C1063" t="s">
        <v>1233</v>
      </c>
      <c r="D1063" s="32">
        <f>D1062</f>
        <v>3585.00352941176</v>
      </c>
      <c r="E1063" t="s">
        <v>12</v>
      </c>
      <c r="F1063" s="31" t="s">
        <v>1488</v>
      </c>
      <c r="G1063" t="s">
        <v>39</v>
      </c>
      <c r="H1063" s="1">
        <v>3787.32293674</v>
      </c>
    </row>
    <row r="1064" spans="8:8" ht="27.75" hidden="1" customHeight="1">
      <c r="A1064" s="31" t="s">
        <v>792</v>
      </c>
      <c r="B1064" s="31" t="s">
        <v>802</v>
      </c>
      <c r="C1064" t="s">
        <v>1372</v>
      </c>
      <c r="D1064" s="32">
        <f>D1063</f>
        <v>3585.00352941176</v>
      </c>
      <c r="E1064" t="s">
        <v>69</v>
      </c>
      <c r="F1064" s="31" t="s">
        <v>70</v>
      </c>
      <c r="G1064" t="s">
        <v>71</v>
      </c>
      <c r="H1064" s="1">
        <v>4063.94397688096</v>
      </c>
    </row>
    <row r="1065" spans="8:8" ht="27.75" hidden="1" customHeight="1">
      <c r="A1065" s="34" t="s">
        <v>777</v>
      </c>
      <c r="B1065" s="31" t="s">
        <v>387</v>
      </c>
      <c r="C1065" t="s">
        <v>1364</v>
      </c>
      <c r="D1065" s="32">
        <v>4063.02195649933</v>
      </c>
      <c r="E1065" t="s">
        <v>23</v>
      </c>
      <c r="F1065" s="31" t="s">
        <v>1502</v>
      </c>
      <c r="G1065" t="s">
        <v>25</v>
      </c>
      <c r="H1065" s="1">
        <v>4266.1730543243</v>
      </c>
    </row>
    <row r="1066" spans="8:8" ht="27.75" hidden="1" customHeight="1">
      <c r="A1066" s="33" t="s">
        <v>777</v>
      </c>
      <c r="B1066" s="31" t="s">
        <v>387</v>
      </c>
      <c r="C1066" t="s">
        <v>1364</v>
      </c>
      <c r="D1066" s="32">
        <f>D1065</f>
        <v>4063.02195649933</v>
      </c>
      <c r="E1066" t="s">
        <v>63</v>
      </c>
      <c r="F1066" s="31" t="s">
        <v>1542</v>
      </c>
      <c r="G1066" t="s">
        <v>164</v>
      </c>
      <c r="H1066" s="1">
        <v>4266.1730543243</v>
      </c>
    </row>
    <row r="1067" spans="8:8" ht="27.75" hidden="1" customHeight="1">
      <c r="A1067" s="33" t="s">
        <v>777</v>
      </c>
      <c r="B1067" s="31" t="s">
        <v>387</v>
      </c>
      <c r="C1067" t="s">
        <v>1364</v>
      </c>
      <c r="D1067" s="32">
        <f>D1066</f>
        <v>4063.02195649933</v>
      </c>
      <c r="E1067" t="s">
        <v>782</v>
      </c>
      <c r="F1067" s="31" t="s">
        <v>387</v>
      </c>
      <c r="G1067" t="s">
        <v>783</v>
      </c>
      <c r="H1067" s="1">
        <v>4266.1730543243</v>
      </c>
    </row>
    <row r="1068" spans="8:8" ht="27.75" hidden="1" customHeight="1">
      <c r="A1068" s="34" t="s">
        <v>477</v>
      </c>
      <c r="B1068" s="31" t="s">
        <v>480</v>
      </c>
      <c r="C1068" t="s">
        <v>1252</v>
      </c>
      <c r="D1068" s="32">
        <f>D1067</f>
        <v>4063.02195649933</v>
      </c>
      <c r="E1068" t="s">
        <v>12</v>
      </c>
      <c r="F1068" s="31" t="s">
        <v>1483</v>
      </c>
      <c r="G1068" t="s">
        <v>14</v>
      </c>
      <c r="H1068" s="1">
        <v>4300.00601390068</v>
      </c>
    </row>
    <row r="1069" spans="8:8" ht="27.75" hidden="1" customHeight="1">
      <c r="A1069" s="31" t="s">
        <v>458</v>
      </c>
      <c r="B1069" s="31" t="s">
        <v>249</v>
      </c>
      <c r="C1069" t="s">
        <v>1235</v>
      </c>
      <c r="D1069" s="32">
        <f>D1068</f>
        <v>4063.02195649933</v>
      </c>
      <c r="E1069" t="s">
        <v>358</v>
      </c>
      <c r="F1069" s="31" t="s">
        <v>1555</v>
      </c>
      <c r="G1069" t="s">
        <v>360</v>
      </c>
      <c r="H1069" s="1">
        <v>4344.96495928157</v>
      </c>
    </row>
    <row r="1070" spans="8:8" ht="27.75" hidden="1" customHeight="1">
      <c r="A1070" s="31" t="s">
        <v>701</v>
      </c>
      <c r="B1070" s="31" t="s">
        <v>122</v>
      </c>
      <c r="C1070" t="s">
        <v>1329</v>
      </c>
      <c r="D1070" s="32">
        <v>2088.2557798579</v>
      </c>
      <c r="E1070" t="s">
        <v>23</v>
      </c>
      <c r="F1070" s="31" t="s">
        <v>1502</v>
      </c>
      <c r="G1070" t="s">
        <v>25</v>
      </c>
      <c r="H1070" s="1">
        <v>4385.33713770159</v>
      </c>
    </row>
    <row r="1071" spans="8:8" ht="27.75" hidden="1" customHeight="1">
      <c r="A1071" s="31" t="s">
        <v>458</v>
      </c>
      <c r="B1071" s="31" t="s">
        <v>249</v>
      </c>
      <c r="C1071" t="s">
        <v>1235</v>
      </c>
      <c r="D1071" s="32">
        <v>4301.94550423918</v>
      </c>
      <c r="E1071" t="s">
        <v>23</v>
      </c>
      <c r="F1071" s="31" t="s">
        <v>1502</v>
      </c>
      <c r="G1071" t="s">
        <v>25</v>
      </c>
      <c r="H1071" s="1">
        <v>4517.04277945114</v>
      </c>
    </row>
    <row r="1072" spans="8:8" ht="27.75" hidden="1" customHeight="1">
      <c r="A1072" s="31" t="s">
        <v>458</v>
      </c>
      <c r="B1072" s="31" t="s">
        <v>249</v>
      </c>
      <c r="C1072" t="s">
        <v>1235</v>
      </c>
      <c r="D1072" s="32">
        <f>D1071</f>
        <v>4301.94550423918</v>
      </c>
      <c r="E1072" t="s">
        <v>459</v>
      </c>
      <c r="F1072" s="31" t="s">
        <v>249</v>
      </c>
      <c r="G1072" t="s">
        <v>460</v>
      </c>
      <c r="H1072" s="1">
        <v>4517.04277945114</v>
      </c>
    </row>
    <row r="1073" spans="8:8" ht="27.75" hidden="1" customHeight="1">
      <c r="A1073" s="33" t="s">
        <v>458</v>
      </c>
      <c r="B1073" s="31" t="s">
        <v>249</v>
      </c>
      <c r="C1073" t="s">
        <v>1235</v>
      </c>
      <c r="D1073" s="32">
        <f>D1072</f>
        <v>4301.94550423918</v>
      </c>
      <c r="E1073" t="s">
        <v>461</v>
      </c>
      <c r="F1073" s="31" t="s">
        <v>249</v>
      </c>
      <c r="G1073" t="s">
        <v>462</v>
      </c>
      <c r="H1073" s="1">
        <v>4517.04277945114</v>
      </c>
    </row>
    <row r="1074" spans="8:8" ht="27.75" hidden="1" customHeight="1">
      <c r="A1074" s="31" t="s">
        <v>364</v>
      </c>
      <c r="B1074" s="31" t="s">
        <v>60</v>
      </c>
      <c r="C1074" t="s">
        <v>1186</v>
      </c>
      <c r="D1074" s="32">
        <v>4336.67020841847</v>
      </c>
      <c r="E1074" t="s">
        <v>23</v>
      </c>
      <c r="F1074" s="31" t="s">
        <v>1502</v>
      </c>
      <c r="G1074" t="s">
        <v>25</v>
      </c>
      <c r="H1074" s="1">
        <v>4553.5037188394</v>
      </c>
    </row>
    <row r="1075" spans="8:8" ht="27.75" hidden="1" customHeight="1">
      <c r="A1075" s="33" t="s">
        <v>364</v>
      </c>
      <c r="B1075" s="31" t="s">
        <v>60</v>
      </c>
      <c r="C1075" t="s">
        <v>1186</v>
      </c>
      <c r="D1075" s="32">
        <f>D1074</f>
        <v>4336.67020841847</v>
      </c>
      <c r="E1075" t="s">
        <v>365</v>
      </c>
      <c r="F1075" s="31" t="s">
        <v>60</v>
      </c>
      <c r="G1075" t="s">
        <v>366</v>
      </c>
      <c r="H1075" s="1">
        <v>4553.5037188394</v>
      </c>
    </row>
    <row r="1076" spans="8:8" ht="27.75" hidden="1" customHeight="1">
      <c r="A1076" s="31" t="s">
        <v>364</v>
      </c>
      <c r="B1076" s="31" t="s">
        <v>60</v>
      </c>
      <c r="C1076" t="s">
        <v>1186</v>
      </c>
      <c r="D1076" s="32">
        <f>D1075</f>
        <v>4336.67020841847</v>
      </c>
      <c r="E1076" t="s">
        <v>26</v>
      </c>
      <c r="F1076" s="31" t="s">
        <v>1498</v>
      </c>
      <c r="G1076" t="s">
        <v>28</v>
      </c>
      <c r="H1076" s="1">
        <v>4553.5037188394</v>
      </c>
    </row>
    <row r="1077" spans="8:8" ht="27.75" hidden="1" customHeight="1">
      <c r="A1077" s="33" t="s">
        <v>364</v>
      </c>
      <c r="B1077" s="31" t="s">
        <v>60</v>
      </c>
      <c r="C1077" t="s">
        <v>1186</v>
      </c>
      <c r="D1077" s="32">
        <f>D1076</f>
        <v>4336.67020841847</v>
      </c>
      <c r="E1077" t="s">
        <v>63</v>
      </c>
      <c r="F1077" s="31" t="s">
        <v>1506</v>
      </c>
      <c r="G1077" t="s">
        <v>65</v>
      </c>
      <c r="H1077" s="1">
        <v>4553.5037188394</v>
      </c>
    </row>
    <row r="1078" spans="8:8" ht="27.75" hidden="1" customHeight="1">
      <c r="A1078" s="31" t="s">
        <v>833</v>
      </c>
      <c r="B1078" s="31" t="s">
        <v>855</v>
      </c>
      <c r="C1078" t="s">
        <v>1386</v>
      </c>
      <c r="D1078" s="32">
        <v>4365.93734842361</v>
      </c>
      <c r="E1078" t="s">
        <v>856</v>
      </c>
      <c r="F1078" s="31" t="s">
        <v>1543</v>
      </c>
      <c r="G1078" t="s">
        <v>858</v>
      </c>
      <c r="H1078" s="1">
        <v>4584.23421584479</v>
      </c>
    </row>
    <row r="1079" spans="8:8" ht="27.75" hidden="1" customHeight="1">
      <c r="A1079" s="33" t="s">
        <v>833</v>
      </c>
      <c r="B1079" s="31" t="s">
        <v>855</v>
      </c>
      <c r="C1079" t="s">
        <v>1386</v>
      </c>
      <c r="D1079" s="32">
        <f t="shared" si="38" ref="D1079:D1086">D1078</f>
        <v>4365.93734842361</v>
      </c>
      <c r="E1079" t="s">
        <v>23</v>
      </c>
      <c r="F1079" s="31" t="s">
        <v>1502</v>
      </c>
      <c r="G1079" t="s">
        <v>25</v>
      </c>
      <c r="H1079" s="1">
        <v>4584.23421584479</v>
      </c>
    </row>
    <row r="1080" spans="8:8" ht="27.75" hidden="1" customHeight="1">
      <c r="A1080" s="31" t="s">
        <v>833</v>
      </c>
      <c r="B1080" s="31" t="s">
        <v>855</v>
      </c>
      <c r="C1080" t="s">
        <v>1386</v>
      </c>
      <c r="D1080" s="32">
        <f t="shared" si="38"/>
        <v>4365.93734842361</v>
      </c>
      <c r="E1080" t="s">
        <v>26</v>
      </c>
      <c r="F1080" s="31" t="s">
        <v>1498</v>
      </c>
      <c r="G1080" t="s">
        <v>28</v>
      </c>
      <c r="H1080" s="1">
        <v>4584.23421584479</v>
      </c>
    </row>
    <row r="1081" spans="8:8" ht="27.75" hidden="1" customHeight="1">
      <c r="A1081" s="33" t="s">
        <v>833</v>
      </c>
      <c r="B1081" s="31" t="s">
        <v>855</v>
      </c>
      <c r="C1081" t="s">
        <v>1386</v>
      </c>
      <c r="D1081" s="32">
        <f t="shared" si="38"/>
        <v>4365.93734842361</v>
      </c>
      <c r="E1081" t="s">
        <v>603</v>
      </c>
      <c r="F1081" s="31" t="s">
        <v>1522</v>
      </c>
      <c r="G1081" t="s">
        <v>605</v>
      </c>
      <c r="H1081" s="1">
        <v>4584.23421584479</v>
      </c>
    </row>
    <row r="1082" spans="8:8" ht="27.75" hidden="1" customHeight="1">
      <c r="A1082" s="31" t="s">
        <v>833</v>
      </c>
      <c r="B1082" s="31" t="s">
        <v>855</v>
      </c>
      <c r="C1082" t="s">
        <v>1386</v>
      </c>
      <c r="D1082" s="32">
        <f t="shared" si="38"/>
        <v>4365.93734842361</v>
      </c>
      <c r="E1082" t="s">
        <v>595</v>
      </c>
      <c r="F1082" s="31" t="s">
        <v>1526</v>
      </c>
      <c r="G1082" t="s">
        <v>597</v>
      </c>
      <c r="H1082" s="1">
        <v>4584.23421584479</v>
      </c>
    </row>
    <row r="1083" spans="8:8" ht="27.75" hidden="1" customHeight="1">
      <c r="A1083" s="33" t="s">
        <v>833</v>
      </c>
      <c r="B1083" s="31" t="s">
        <v>855</v>
      </c>
      <c r="C1083" t="s">
        <v>1386</v>
      </c>
      <c r="D1083" s="32">
        <f t="shared" si="38"/>
        <v>4365.93734842361</v>
      </c>
      <c r="E1083" t="s">
        <v>307</v>
      </c>
      <c r="F1083" s="31" t="s">
        <v>1527</v>
      </c>
      <c r="G1083" t="s">
        <v>309</v>
      </c>
      <c r="H1083" s="1">
        <v>4584.23421584479</v>
      </c>
    </row>
    <row r="1084" spans="8:8" ht="27.75" hidden="1" customHeight="1">
      <c r="A1084" s="31" t="s">
        <v>833</v>
      </c>
      <c r="B1084" s="31" t="s">
        <v>855</v>
      </c>
      <c r="C1084" t="s">
        <v>1386</v>
      </c>
      <c r="D1084" s="32">
        <f t="shared" si="38"/>
        <v>4365.93734842361</v>
      </c>
      <c r="E1084" t="s">
        <v>838</v>
      </c>
      <c r="F1084" s="31" t="s">
        <v>859</v>
      </c>
      <c r="G1084" t="s">
        <v>860</v>
      </c>
      <c r="H1084" s="1">
        <v>4584.23421584479</v>
      </c>
    </row>
    <row r="1085" spans="8:8" ht="27.75" hidden="1" customHeight="1">
      <c r="A1085" s="33" t="s">
        <v>833</v>
      </c>
      <c r="B1085" s="31" t="s">
        <v>855</v>
      </c>
      <c r="C1085" t="s">
        <v>1386</v>
      </c>
      <c r="D1085" s="32">
        <f t="shared" si="38"/>
        <v>4365.93734842361</v>
      </c>
      <c r="E1085" t="s">
        <v>861</v>
      </c>
      <c r="F1085" s="31" t="s">
        <v>1545</v>
      </c>
      <c r="G1085" t="s">
        <v>863</v>
      </c>
      <c r="H1085" s="1">
        <v>4584.23421584479</v>
      </c>
    </row>
    <row r="1086" spans="8:8" ht="27.75" hidden="1" customHeight="1">
      <c r="A1086" s="34" t="s">
        <v>833</v>
      </c>
      <c r="B1086" s="31" t="s">
        <v>855</v>
      </c>
      <c r="C1086" t="s">
        <v>1386</v>
      </c>
      <c r="D1086" s="32">
        <f t="shared" si="38"/>
        <v>4365.93734842361</v>
      </c>
      <c r="E1086" t="s">
        <v>864</v>
      </c>
      <c r="F1086" s="31" t="s">
        <v>1546</v>
      </c>
      <c r="G1086" t="s">
        <v>866</v>
      </c>
      <c r="H1086" s="1">
        <v>4584.23421584479</v>
      </c>
    </row>
    <row r="1087" spans="8:8" ht="27.75" hidden="1" customHeight="1">
      <c r="A1087" s="33" t="s">
        <v>820</v>
      </c>
      <c r="B1087" s="31" t="s">
        <v>429</v>
      </c>
      <c r="C1087" t="s">
        <v>1374</v>
      </c>
      <c r="D1087" s="32">
        <v>4393.13719791985</v>
      </c>
      <c r="E1087" t="s">
        <v>715</v>
      </c>
      <c r="F1087" s="31" t="s">
        <v>1553</v>
      </c>
      <c r="G1087" t="s">
        <v>717</v>
      </c>
      <c r="H1087" s="1">
        <v>4612.79405781585</v>
      </c>
    </row>
    <row r="1088" spans="8:8" ht="27.75" hidden="1" customHeight="1">
      <c r="A1088" s="31" t="s">
        <v>820</v>
      </c>
      <c r="B1088" s="31" t="s">
        <v>429</v>
      </c>
      <c r="C1088" t="s">
        <v>1374</v>
      </c>
      <c r="D1088" s="32">
        <f>D1087</f>
        <v>4393.13719791985</v>
      </c>
      <c r="E1088" t="s">
        <v>23</v>
      </c>
      <c r="F1088" s="31" t="s">
        <v>1502</v>
      </c>
      <c r="G1088" t="s">
        <v>25</v>
      </c>
      <c r="H1088" s="1">
        <v>4612.79405781585</v>
      </c>
    </row>
    <row r="1089" spans="8:8" ht="27.75" hidden="1" customHeight="1">
      <c r="A1089" s="33" t="s">
        <v>820</v>
      </c>
      <c r="B1089" s="31" t="s">
        <v>429</v>
      </c>
      <c r="C1089" t="s">
        <v>1374</v>
      </c>
      <c r="D1089" s="32">
        <f>D1088</f>
        <v>4393.13719791985</v>
      </c>
      <c r="E1089" t="s">
        <v>821</v>
      </c>
      <c r="F1089" s="31" t="s">
        <v>429</v>
      </c>
      <c r="G1089" t="s">
        <v>822</v>
      </c>
      <c r="H1089" s="1">
        <v>4612.79405781585</v>
      </c>
    </row>
    <row r="1090" spans="8:8" ht="27.75" hidden="1" customHeight="1">
      <c r="A1090" s="31" t="s">
        <v>820</v>
      </c>
      <c r="B1090" s="31" t="s">
        <v>429</v>
      </c>
      <c r="C1090" t="s">
        <v>1374</v>
      </c>
      <c r="D1090" s="32">
        <f>D1089</f>
        <v>4393.13719791985</v>
      </c>
      <c r="E1090" t="s">
        <v>724</v>
      </c>
      <c r="F1090" s="31" t="s">
        <v>1553</v>
      </c>
      <c r="G1090" t="s">
        <v>725</v>
      </c>
      <c r="H1090" s="1">
        <v>4612.79405781585</v>
      </c>
    </row>
    <row r="1091" spans="8:8" ht="27.75" hidden="1" customHeight="1">
      <c r="A1091" s="31" t="s">
        <v>792</v>
      </c>
      <c r="B1091" s="31" t="s">
        <v>429</v>
      </c>
      <c r="C1091" t="s">
        <v>1371</v>
      </c>
      <c r="D1091" s="32">
        <v>4583.17940216282</v>
      </c>
      <c r="E1091" t="s">
        <v>23</v>
      </c>
      <c r="F1091" s="31" t="s">
        <v>1502</v>
      </c>
      <c r="G1091" t="s">
        <v>25</v>
      </c>
      <c r="H1091" s="1">
        <v>4812.33837227097</v>
      </c>
    </row>
    <row r="1092" spans="8:8" ht="27.75" hidden="1" customHeight="1">
      <c r="A1092" s="33" t="s">
        <v>792</v>
      </c>
      <c r="B1092" s="31" t="s">
        <v>429</v>
      </c>
      <c r="C1092" t="s">
        <v>1371</v>
      </c>
      <c r="D1092" s="32">
        <f>D1091</f>
        <v>4583.17940216282</v>
      </c>
      <c r="E1092" t="s">
        <v>69</v>
      </c>
      <c r="F1092" s="31" t="s">
        <v>70</v>
      </c>
      <c r="G1092" t="s">
        <v>71</v>
      </c>
      <c r="H1092" s="1">
        <v>4812.33837227097</v>
      </c>
    </row>
    <row r="1093" spans="8:8" ht="27.75" hidden="1" customHeight="1">
      <c r="A1093" s="31" t="s">
        <v>792</v>
      </c>
      <c r="B1093" s="31" t="s">
        <v>429</v>
      </c>
      <c r="C1093" t="s">
        <v>1371</v>
      </c>
      <c r="D1093" s="32">
        <f>D1092</f>
        <v>4583.17940216282</v>
      </c>
      <c r="E1093" t="s">
        <v>26</v>
      </c>
      <c r="F1093" s="31" t="s">
        <v>1498</v>
      </c>
      <c r="G1093" t="s">
        <v>28</v>
      </c>
      <c r="H1093" s="1">
        <v>4812.33837227097</v>
      </c>
    </row>
    <row r="1094" spans="8:8" ht="27.75" hidden="1" customHeight="1">
      <c r="A1094" s="31" t="s">
        <v>792</v>
      </c>
      <c r="B1094" s="31" t="s">
        <v>429</v>
      </c>
      <c r="C1094" t="s">
        <v>1371</v>
      </c>
      <c r="D1094" s="32">
        <f>D1093</f>
        <v>4583.17940216282</v>
      </c>
      <c r="E1094" t="s">
        <v>811</v>
      </c>
      <c r="F1094" s="31" t="s">
        <v>429</v>
      </c>
      <c r="G1094" t="s">
        <v>812</v>
      </c>
      <c r="H1094" s="1">
        <v>4812.33837227097</v>
      </c>
    </row>
    <row r="1095" spans="8:8" ht="27.75" hidden="1" customHeight="1">
      <c r="A1095" s="33" t="s">
        <v>792</v>
      </c>
      <c r="B1095" s="31" t="s">
        <v>429</v>
      </c>
      <c r="C1095" t="s">
        <v>1371</v>
      </c>
      <c r="D1095" s="32">
        <f>D1094</f>
        <v>4583.17940216282</v>
      </c>
      <c r="E1095" t="s">
        <v>808</v>
      </c>
      <c r="F1095" s="31" t="s">
        <v>1558</v>
      </c>
      <c r="G1095" t="s">
        <v>810</v>
      </c>
      <c r="H1095" s="1">
        <v>4812.33837227097</v>
      </c>
    </row>
    <row r="1096" spans="8:8" ht="27.75" hidden="1" customHeight="1">
      <c r="A1096" s="34" t="s">
        <v>170</v>
      </c>
      <c r="B1096" s="31" t="s">
        <v>181</v>
      </c>
      <c r="C1096" t="s">
        <v>1108</v>
      </c>
      <c r="D1096" s="32">
        <v>4598.58998595657</v>
      </c>
      <c r="E1096" t="s">
        <v>172</v>
      </c>
      <c r="F1096" s="31" t="s">
        <v>181</v>
      </c>
      <c r="G1096" t="s">
        <v>183</v>
      </c>
      <c r="H1096" s="1">
        <v>4828.5194852544</v>
      </c>
    </row>
    <row r="1097" spans="8:8" ht="27.75" hidden="1" customHeight="1">
      <c r="A1097" s="33" t="s">
        <v>170</v>
      </c>
      <c r="B1097" s="31" t="s">
        <v>181</v>
      </c>
      <c r="C1097" t="s">
        <v>1108</v>
      </c>
      <c r="D1097" s="32">
        <f>D1096</f>
        <v>4598.58998595657</v>
      </c>
      <c r="E1097" t="s">
        <v>175</v>
      </c>
      <c r="F1097" s="31" t="s">
        <v>1503</v>
      </c>
      <c r="G1097" t="s">
        <v>187</v>
      </c>
      <c r="H1097" s="1">
        <v>4828.5194852544</v>
      </c>
    </row>
    <row r="1098" spans="8:8" ht="27.75" hidden="1" customHeight="1">
      <c r="A1098" s="31" t="s">
        <v>170</v>
      </c>
      <c r="B1098" s="31" t="s">
        <v>181</v>
      </c>
      <c r="C1098" t="s">
        <v>1108</v>
      </c>
      <c r="D1098" s="32">
        <f>D1097</f>
        <v>4598.58998595657</v>
      </c>
      <c r="E1098" t="s">
        <v>26</v>
      </c>
      <c r="F1098" s="31" t="s">
        <v>1498</v>
      </c>
      <c r="G1098" t="s">
        <v>28</v>
      </c>
      <c r="H1098" s="1">
        <v>4828.5194852544</v>
      </c>
    </row>
    <row r="1099" spans="8:8" ht="27.75" hidden="1" customHeight="1">
      <c r="A1099" s="31" t="s">
        <v>140</v>
      </c>
      <c r="B1099" s="31" t="s">
        <v>141</v>
      </c>
      <c r="C1099" t="s">
        <v>1098</v>
      </c>
      <c r="D1099" s="32">
        <f>D1098</f>
        <v>4598.58998595657</v>
      </c>
      <c r="E1099" t="s">
        <v>12</v>
      </c>
      <c r="F1099" s="31" t="s">
        <v>1487</v>
      </c>
      <c r="G1099" t="s">
        <v>30</v>
      </c>
      <c r="H1099" s="1">
        <v>4883.929062274</v>
      </c>
    </row>
    <row r="1100" spans="8:8" ht="27.75" hidden="1" customHeight="1">
      <c r="A1100" s="31" t="s">
        <v>216</v>
      </c>
      <c r="B1100" s="31" t="s">
        <v>202</v>
      </c>
      <c r="C1100" t="s">
        <v>1130</v>
      </c>
      <c r="D1100" s="32">
        <v>4741.31930743938</v>
      </c>
      <c r="E1100" t="s">
        <v>220</v>
      </c>
      <c r="F1100" s="31" t="s">
        <v>202</v>
      </c>
      <c r="G1100" t="s">
        <v>221</v>
      </c>
      <c r="H1100" s="1">
        <v>4978.38527281134</v>
      </c>
    </row>
    <row r="1101" spans="8:8" ht="27.75" hidden="1" customHeight="1">
      <c r="A1101" s="31" t="s">
        <v>216</v>
      </c>
      <c r="B1101" s="31" t="s">
        <v>202</v>
      </c>
      <c r="C1101" t="s">
        <v>1130</v>
      </c>
      <c r="D1101" s="32">
        <f>D1100</f>
        <v>4741.31930743938</v>
      </c>
      <c r="E1101" t="s">
        <v>23</v>
      </c>
      <c r="F1101" s="31" t="s">
        <v>1502</v>
      </c>
      <c r="G1101" t="s">
        <v>25</v>
      </c>
      <c r="H1101" s="1">
        <v>4978.38527281134</v>
      </c>
    </row>
    <row r="1102" spans="8:8" ht="27.75" hidden="1" customHeight="1">
      <c r="A1102" s="31" t="s">
        <v>216</v>
      </c>
      <c r="B1102" s="31" t="s">
        <v>202</v>
      </c>
      <c r="C1102" t="s">
        <v>1130</v>
      </c>
      <c r="D1102" s="32">
        <f>D1101</f>
        <v>4741.31930743938</v>
      </c>
      <c r="E1102" t="s">
        <v>69</v>
      </c>
      <c r="F1102" s="31" t="s">
        <v>70</v>
      </c>
      <c r="G1102" t="s">
        <v>71</v>
      </c>
      <c r="H1102" s="1">
        <v>4978.38527281134</v>
      </c>
    </row>
    <row r="1103" spans="8:8" ht="27.75" hidden="1" customHeight="1">
      <c r="A1103" s="33" t="s">
        <v>216</v>
      </c>
      <c r="B1103" s="31" t="s">
        <v>202</v>
      </c>
      <c r="C1103" t="s">
        <v>1130</v>
      </c>
      <c r="D1103" s="32">
        <f>D1102</f>
        <v>4741.31930743938</v>
      </c>
      <c r="E1103" t="s">
        <v>26</v>
      </c>
      <c r="F1103" s="31" t="s">
        <v>1498</v>
      </c>
      <c r="G1103" t="s">
        <v>28</v>
      </c>
      <c r="H1103" s="1">
        <v>4978.38527281134</v>
      </c>
    </row>
    <row r="1104" spans="8:8" ht="27.75" hidden="1" customHeight="1">
      <c r="A1104" s="31" t="s">
        <v>216</v>
      </c>
      <c r="B1104" s="31" t="s">
        <v>202</v>
      </c>
      <c r="C1104" t="s">
        <v>1130</v>
      </c>
      <c r="D1104" s="32">
        <f>D1103</f>
        <v>4741.31930743938</v>
      </c>
      <c r="E1104" t="s">
        <v>72</v>
      </c>
      <c r="F1104" s="31" t="s">
        <v>1562</v>
      </c>
      <c r="G1104" t="s">
        <v>223</v>
      </c>
      <c r="H1104" s="1">
        <v>4978.38527281134</v>
      </c>
    </row>
    <row r="1105" spans="8:8" ht="27.75" hidden="1" customHeight="1">
      <c r="A1105" s="34" t="s">
        <v>746</v>
      </c>
      <c r="B1105" s="31" t="s">
        <v>66</v>
      </c>
      <c r="C1105" t="s">
        <v>1344</v>
      </c>
      <c r="D1105" s="32">
        <v>4782.63068731849</v>
      </c>
      <c r="E1105" t="s">
        <v>23</v>
      </c>
      <c r="F1105" s="31" t="s">
        <v>1502</v>
      </c>
      <c r="G1105" t="s">
        <v>25</v>
      </c>
      <c r="H1105" s="1">
        <v>5021.76222168441</v>
      </c>
    </row>
    <row r="1106" spans="8:8" ht="27.75" hidden="1" customHeight="1">
      <c r="A1106" s="33" t="s">
        <v>747</v>
      </c>
      <c r="B1106" s="31" t="s">
        <v>181</v>
      </c>
      <c r="C1106" t="s">
        <v>1344</v>
      </c>
      <c r="D1106" s="32">
        <f>D1105</f>
        <v>4782.63068731849</v>
      </c>
      <c r="E1106" t="s">
        <v>750</v>
      </c>
      <c r="F1106" s="31" t="s">
        <v>181</v>
      </c>
      <c r="G1106" t="s">
        <v>751</v>
      </c>
      <c r="H1106" s="1">
        <v>5021.76222168441</v>
      </c>
    </row>
    <row r="1107" spans="8:8" ht="27.75" hidden="1" customHeight="1">
      <c r="A1107" s="31" t="s">
        <v>747</v>
      </c>
      <c r="B1107" s="31" t="s">
        <v>181</v>
      </c>
      <c r="C1107" t="s">
        <v>1344</v>
      </c>
      <c r="D1107" s="32">
        <f>D1106</f>
        <v>4782.63068731849</v>
      </c>
      <c r="E1107" t="s">
        <v>754</v>
      </c>
      <c r="F1107" s="31" t="s">
        <v>1503</v>
      </c>
      <c r="G1107" t="s">
        <v>755</v>
      </c>
      <c r="H1107" s="1">
        <v>5021.76222168441</v>
      </c>
    </row>
    <row r="1108" spans="8:8" ht="27.75" hidden="1" customHeight="1">
      <c r="A1108" s="33" t="s">
        <v>405</v>
      </c>
      <c r="B1108" s="31" t="s">
        <v>181</v>
      </c>
      <c r="C1108" t="s">
        <v>1217</v>
      </c>
      <c r="D1108" s="32">
        <v>2411.88977579528</v>
      </c>
      <c r="E1108" t="s">
        <v>23</v>
      </c>
      <c r="F1108" s="31" t="s">
        <v>1502</v>
      </c>
      <c r="G1108" t="s">
        <v>25</v>
      </c>
      <c r="H1108" s="1">
        <v>5064.96852917009</v>
      </c>
    </row>
    <row r="1109" spans="8:8" ht="27.75" hidden="1" customHeight="1">
      <c r="A1109" s="31" t="s">
        <v>870</v>
      </c>
      <c r="B1109" s="31" t="s">
        <v>880</v>
      </c>
      <c r="C1109" t="s">
        <v>1388</v>
      </c>
      <c r="D1109" s="32">
        <v>5519.06938498486</v>
      </c>
      <c r="E1109" t="s">
        <v>291</v>
      </c>
      <c r="F1109" s="31" t="s">
        <v>1530</v>
      </c>
      <c r="G1109" t="s">
        <v>293</v>
      </c>
      <c r="H1109" s="1">
        <v>5795.0228542341</v>
      </c>
    </row>
    <row r="1110" spans="8:8" ht="27.75" hidden="1" customHeight="1">
      <c r="A1110" s="34" t="s">
        <v>870</v>
      </c>
      <c r="B1110" s="31" t="s">
        <v>880</v>
      </c>
      <c r="C1110" t="s">
        <v>1388</v>
      </c>
      <c r="D1110" s="32">
        <f t="shared" si="39" ref="D1110:D1118">D1109</f>
        <v>5519.06938498486</v>
      </c>
      <c r="E1110" t="s">
        <v>23</v>
      </c>
      <c r="F1110" s="31" t="s">
        <v>1502</v>
      </c>
      <c r="G1110" t="s">
        <v>25</v>
      </c>
      <c r="H1110" s="1">
        <v>5795.0228542341</v>
      </c>
    </row>
    <row r="1111" spans="8:8" ht="27.75" hidden="1" customHeight="1">
      <c r="A1111" s="33" t="s">
        <v>870</v>
      </c>
      <c r="B1111" s="31" t="s">
        <v>880</v>
      </c>
      <c r="C1111" t="s">
        <v>1388</v>
      </c>
      <c r="D1111" s="32">
        <f t="shared" si="39"/>
        <v>5519.06938498486</v>
      </c>
      <c r="E1111" t="s">
        <v>69</v>
      </c>
      <c r="F1111" s="31" t="s">
        <v>70</v>
      </c>
      <c r="G1111" t="s">
        <v>71</v>
      </c>
      <c r="H1111" s="1">
        <v>5795.0228542341</v>
      </c>
    </row>
    <row r="1112" spans="8:8" ht="27.75" hidden="1" customHeight="1">
      <c r="A1112" s="34" t="s">
        <v>870</v>
      </c>
      <c r="B1112" s="31" t="s">
        <v>880</v>
      </c>
      <c r="C1112" t="s">
        <v>1388</v>
      </c>
      <c r="D1112" s="32">
        <f t="shared" si="39"/>
        <v>5519.06938498486</v>
      </c>
      <c r="E1112" t="s">
        <v>26</v>
      </c>
      <c r="F1112" s="31" t="s">
        <v>1498</v>
      </c>
      <c r="G1112" t="s">
        <v>28</v>
      </c>
      <c r="H1112" s="1">
        <v>5795.0228542341</v>
      </c>
    </row>
    <row r="1113" spans="8:8" ht="27.75" hidden="1" customHeight="1">
      <c r="A1113" s="33" t="s">
        <v>870</v>
      </c>
      <c r="B1113" s="31" t="s">
        <v>880</v>
      </c>
      <c r="C1113" t="s">
        <v>1388</v>
      </c>
      <c r="D1113" s="32">
        <f t="shared" si="39"/>
        <v>5519.06938498486</v>
      </c>
      <c r="E1113" t="s">
        <v>485</v>
      </c>
      <c r="F1113" s="31" t="s">
        <v>1563</v>
      </c>
      <c r="G1113" t="s">
        <v>487</v>
      </c>
      <c r="H1113" s="1">
        <v>5795.0228542341</v>
      </c>
    </row>
    <row r="1114" spans="8:8" ht="27.75" hidden="1" customHeight="1">
      <c r="A1114" s="34" t="s">
        <v>870</v>
      </c>
      <c r="B1114" s="31" t="s">
        <v>880</v>
      </c>
      <c r="C1114" t="s">
        <v>1388</v>
      </c>
      <c r="D1114" s="32">
        <f t="shared" si="39"/>
        <v>5519.06938498486</v>
      </c>
      <c r="E1114" t="s">
        <v>272</v>
      </c>
      <c r="F1114" s="31" t="s">
        <v>1507</v>
      </c>
      <c r="G1114" t="s">
        <v>274</v>
      </c>
      <c r="H1114" s="1">
        <v>5795.0228542341</v>
      </c>
    </row>
    <row r="1115" spans="8:8" ht="27.75" hidden="1" customHeight="1">
      <c r="A1115" s="31" t="s">
        <v>870</v>
      </c>
      <c r="B1115" s="31" t="s">
        <v>880</v>
      </c>
      <c r="C1115" t="s">
        <v>1388</v>
      </c>
      <c r="D1115" s="32">
        <f t="shared" si="39"/>
        <v>5519.06938498486</v>
      </c>
      <c r="E1115" t="s">
        <v>275</v>
      </c>
      <c r="F1115" s="31" t="s">
        <v>1507</v>
      </c>
      <c r="G1115" t="s">
        <v>276</v>
      </c>
      <c r="H1115" s="1">
        <v>5795.0228542341</v>
      </c>
    </row>
    <row r="1116" spans="8:8" ht="27.75" hidden="1" customHeight="1">
      <c r="A1116" s="31" t="s">
        <v>870</v>
      </c>
      <c r="B1116" s="31" t="s">
        <v>880</v>
      </c>
      <c r="C1116" t="s">
        <v>1388</v>
      </c>
      <c r="D1116" s="32">
        <f t="shared" si="39"/>
        <v>5519.06938498486</v>
      </c>
      <c r="E1116" t="s">
        <v>875</v>
      </c>
      <c r="F1116" s="31" t="s">
        <v>1531</v>
      </c>
      <c r="G1116" t="s">
        <v>876</v>
      </c>
      <c r="H1116" s="1">
        <v>5795.0228542341</v>
      </c>
    </row>
    <row r="1117" spans="8:8" ht="27.75" hidden="1" customHeight="1">
      <c r="A1117" s="34" t="s">
        <v>870</v>
      </c>
      <c r="B1117" s="31" t="s">
        <v>880</v>
      </c>
      <c r="C1117" t="s">
        <v>1388</v>
      </c>
      <c r="D1117" s="32">
        <f t="shared" si="39"/>
        <v>5519.06938498486</v>
      </c>
      <c r="E1117" t="s">
        <v>877</v>
      </c>
      <c r="F1117" s="31" t="s">
        <v>1560</v>
      </c>
      <c r="G1117" t="s">
        <v>879</v>
      </c>
      <c r="H1117" s="1">
        <v>5795.0228542341</v>
      </c>
    </row>
    <row r="1118" spans="8:8" ht="27.75" hidden="1" customHeight="1">
      <c r="A1118" s="34" t="s">
        <v>619</v>
      </c>
      <c r="B1118" s="31" t="s">
        <v>8</v>
      </c>
      <c r="C1118" t="s">
        <v>1292</v>
      </c>
      <c r="D1118" s="32">
        <f t="shared" si="39"/>
        <v>5519.06938498486</v>
      </c>
      <c r="E1118" t="s">
        <v>12</v>
      </c>
      <c r="F1118" s="31" t="s">
        <v>1487</v>
      </c>
      <c r="G1118" t="s">
        <v>30</v>
      </c>
      <c r="H1118" s="1">
        <v>6152.33466659982</v>
      </c>
    </row>
    <row r="1119" spans="8:8" ht="27.75" hidden="1" customHeight="1">
      <c r="A1119" s="31" t="s">
        <v>784</v>
      </c>
      <c r="B1119" s="31" t="s">
        <v>181</v>
      </c>
      <c r="C1119" t="s">
        <v>1365</v>
      </c>
      <c r="D1119" s="32">
        <v>3207.4152607362</v>
      </c>
      <c r="E1119" t="s">
        <v>23</v>
      </c>
      <c r="F1119" s="31" t="s">
        <v>1502</v>
      </c>
      <c r="G1119" t="s">
        <v>25</v>
      </c>
      <c r="H1119" s="1">
        <v>6735.57204754601</v>
      </c>
    </row>
    <row r="1120" spans="8:8" ht="27.75" hidden="1" customHeight="1">
      <c r="A1120" s="31" t="s">
        <v>909</v>
      </c>
      <c r="B1120" s="31" t="s">
        <v>181</v>
      </c>
      <c r="C1120" t="s">
        <v>1395</v>
      </c>
      <c r="D1120" s="32">
        <f>D1119</f>
        <v>3207.4152607362</v>
      </c>
      <c r="E1120" t="s">
        <v>26</v>
      </c>
      <c r="F1120" s="31" t="s">
        <v>1498</v>
      </c>
      <c r="G1120" t="s">
        <v>28</v>
      </c>
      <c r="H1120" s="1">
        <v>6824.58983831807</v>
      </c>
    </row>
    <row r="1121" spans="8:8" ht="27.75" hidden="1" customHeight="1">
      <c r="A1121" s="31" t="s">
        <v>909</v>
      </c>
      <c r="B1121" s="31" t="s">
        <v>181</v>
      </c>
      <c r="C1121" t="s">
        <v>1395</v>
      </c>
      <c r="D1121" s="32">
        <f>D1120</f>
        <v>3207.4152607362</v>
      </c>
      <c r="E1121" t="s">
        <v>910</v>
      </c>
      <c r="F1121" s="31" t="s">
        <v>181</v>
      </c>
      <c r="G1121" t="s">
        <v>911</v>
      </c>
      <c r="H1121" s="1">
        <v>6824.58983831807</v>
      </c>
    </row>
    <row r="1122" spans="8:8" ht="27.75" hidden="1" customHeight="1">
      <c r="A1122" s="31" t="s">
        <v>909</v>
      </c>
      <c r="B1122" s="31" t="s">
        <v>181</v>
      </c>
      <c r="C1122" t="s">
        <v>1395</v>
      </c>
      <c r="D1122" s="32">
        <f>D1121</f>
        <v>3207.4152607362</v>
      </c>
      <c r="E1122" t="s">
        <v>914</v>
      </c>
      <c r="F1122" s="31" t="s">
        <v>1503</v>
      </c>
      <c r="G1122" t="s">
        <v>915</v>
      </c>
      <c r="H1122" s="1">
        <v>6824.58983831807</v>
      </c>
    </row>
    <row r="1123" spans="8:8" ht="27.75" hidden="1" customHeight="1">
      <c r="A1123" s="31" t="s">
        <v>423</v>
      </c>
      <c r="B1123" s="31" t="s">
        <v>141</v>
      </c>
      <c r="C1123" t="s">
        <v>1223</v>
      </c>
      <c r="D1123" s="32">
        <v>6509.84441805226</v>
      </c>
      <c r="E1123" t="s">
        <v>23</v>
      </c>
      <c r="F1123" s="31" t="s">
        <v>1502</v>
      </c>
      <c r="G1123" t="s">
        <v>25</v>
      </c>
      <c r="H1123" s="1">
        <v>6835.33663895487</v>
      </c>
    </row>
    <row r="1124" spans="8:8" ht="27.75" hidden="1" customHeight="1">
      <c r="A1124" s="31" t="s">
        <v>423</v>
      </c>
      <c r="B1124" s="31" t="s">
        <v>141</v>
      </c>
      <c r="C1124" t="s">
        <v>1223</v>
      </c>
      <c r="D1124" s="32">
        <f t="shared" si="40" ref="D1124:D1132">D1123</f>
        <v>6509.84441805226</v>
      </c>
      <c r="E1124" t="s">
        <v>69</v>
      </c>
      <c r="F1124" s="31" t="s">
        <v>70</v>
      </c>
      <c r="G1124" t="s">
        <v>71</v>
      </c>
      <c r="H1124" s="1">
        <v>6835.33663895487</v>
      </c>
    </row>
    <row r="1125" spans="8:8" ht="27.75" hidden="1" customHeight="1">
      <c r="A1125" s="31" t="s">
        <v>423</v>
      </c>
      <c r="B1125" s="31" t="s">
        <v>141</v>
      </c>
      <c r="C1125" t="s">
        <v>1223</v>
      </c>
      <c r="D1125" s="32">
        <f t="shared" si="40"/>
        <v>6509.84441805226</v>
      </c>
      <c r="E1125" t="s">
        <v>26</v>
      </c>
      <c r="F1125" s="31" t="s">
        <v>1498</v>
      </c>
      <c r="G1125" t="s">
        <v>28</v>
      </c>
      <c r="H1125" s="1">
        <v>6835.33663895487</v>
      </c>
    </row>
    <row r="1126" spans="8:8" ht="27.75" hidden="1" customHeight="1">
      <c r="A1126" s="34" t="s">
        <v>423</v>
      </c>
      <c r="B1126" s="31" t="s">
        <v>141</v>
      </c>
      <c r="C1126" t="s">
        <v>1223</v>
      </c>
      <c r="D1126" s="32">
        <f t="shared" si="40"/>
        <v>6509.84441805226</v>
      </c>
      <c r="E1126" t="s">
        <v>424</v>
      </c>
      <c r="F1126" s="31" t="s">
        <v>141</v>
      </c>
      <c r="G1126" t="s">
        <v>425</v>
      </c>
      <c r="H1126" s="1">
        <v>6835.33663895487</v>
      </c>
    </row>
    <row r="1127" spans="8:8" ht="27.75" hidden="1" customHeight="1">
      <c r="A1127" s="31" t="s">
        <v>423</v>
      </c>
      <c r="B1127" s="31" t="s">
        <v>141</v>
      </c>
      <c r="C1127" t="s">
        <v>1223</v>
      </c>
      <c r="D1127" s="32">
        <f t="shared" si="40"/>
        <v>6509.84441805226</v>
      </c>
      <c r="E1127" t="s">
        <v>72</v>
      </c>
      <c r="F1127" s="31" t="s">
        <v>1520</v>
      </c>
      <c r="G1127" t="s">
        <v>74</v>
      </c>
      <c r="H1127" s="1">
        <v>6835.33663895487</v>
      </c>
    </row>
    <row r="1128" spans="8:8" ht="27.75" hidden="1" customHeight="1">
      <c r="A1128" s="33" t="s">
        <v>927</v>
      </c>
      <c r="B1128" s="31" t="s">
        <v>437</v>
      </c>
      <c r="C1128" t="s">
        <v>1407</v>
      </c>
      <c r="D1128" s="32">
        <f t="shared" si="40"/>
        <v>6509.84441805226</v>
      </c>
      <c r="E1128" t="s">
        <v>26</v>
      </c>
      <c r="F1128" s="31" t="s">
        <v>1498</v>
      </c>
      <c r="G1128" t="s">
        <v>28</v>
      </c>
      <c r="H1128" s="1">
        <v>7559.167157549</v>
      </c>
    </row>
    <row r="1129" spans="8:8" ht="27.75" hidden="1" customHeight="1">
      <c r="A1129" s="31" t="s">
        <v>927</v>
      </c>
      <c r="B1129" s="31" t="s">
        <v>437</v>
      </c>
      <c r="C1129" t="s">
        <v>1407</v>
      </c>
      <c r="D1129" s="32">
        <f t="shared" si="40"/>
        <v>6509.84441805226</v>
      </c>
      <c r="E1129" t="s">
        <v>132</v>
      </c>
      <c r="F1129" s="31" t="s">
        <v>133</v>
      </c>
      <c r="G1129" t="s">
        <v>134</v>
      </c>
      <c r="H1129" s="1">
        <v>7559.167157549</v>
      </c>
    </row>
    <row r="1130" spans="8:8" ht="27.75" hidden="1" customHeight="1">
      <c r="A1130" s="34" t="s">
        <v>927</v>
      </c>
      <c r="B1130" s="31" t="s">
        <v>437</v>
      </c>
      <c r="C1130" t="s">
        <v>1407</v>
      </c>
      <c r="D1130" s="32">
        <f t="shared" si="40"/>
        <v>6509.84441805226</v>
      </c>
      <c r="E1130" t="s">
        <v>135</v>
      </c>
      <c r="F1130" s="31" t="s">
        <v>1513</v>
      </c>
      <c r="G1130" t="s">
        <v>137</v>
      </c>
      <c r="H1130" s="1">
        <v>7559.167157549</v>
      </c>
    </row>
    <row r="1131" spans="8:8" ht="27.75" hidden="1" customHeight="1">
      <c r="A1131" s="31" t="s">
        <v>927</v>
      </c>
      <c r="B1131" s="31" t="s">
        <v>437</v>
      </c>
      <c r="C1131" t="s">
        <v>1407</v>
      </c>
      <c r="D1131" s="32">
        <f t="shared" si="40"/>
        <v>6509.84441805226</v>
      </c>
      <c r="E1131" t="s">
        <v>928</v>
      </c>
      <c r="F1131" s="31" t="s">
        <v>437</v>
      </c>
      <c r="G1131" t="s">
        <v>929</v>
      </c>
      <c r="H1131" s="1">
        <v>7559.167157549</v>
      </c>
    </row>
    <row r="1132" spans="8:8" ht="27.75" hidden="1" customHeight="1">
      <c r="A1132" s="31" t="s">
        <v>927</v>
      </c>
      <c r="B1132" s="31" t="s">
        <v>437</v>
      </c>
      <c r="C1132" t="s">
        <v>1407</v>
      </c>
      <c r="D1132" s="32">
        <f t="shared" si="40"/>
        <v>6509.84441805226</v>
      </c>
      <c r="E1132" t="s">
        <v>930</v>
      </c>
      <c r="F1132" s="31" t="s">
        <v>1512</v>
      </c>
      <c r="G1132" t="s">
        <v>931</v>
      </c>
      <c r="H1132" s="1">
        <v>7559.167157549</v>
      </c>
    </row>
    <row r="1133" spans="8:8" ht="27.75" hidden="1" customHeight="1">
      <c r="A1133" s="34" t="s">
        <v>927</v>
      </c>
      <c r="B1133" s="31" t="s">
        <v>8</v>
      </c>
      <c r="C1133" t="s">
        <v>1407</v>
      </c>
      <c r="D1133" s="32">
        <v>7199.20681671333</v>
      </c>
      <c r="E1133" t="s">
        <v>9</v>
      </c>
      <c r="F1133" s="31" t="s">
        <v>1490</v>
      </c>
      <c r="G1133" t="s">
        <v>51</v>
      </c>
      <c r="H1133" s="1">
        <v>7559.167157549</v>
      </c>
    </row>
    <row r="1134" spans="8:8" ht="27.75" hidden="1" customHeight="1">
      <c r="A1134" s="33" t="s">
        <v>870</v>
      </c>
      <c r="B1134" s="31" t="s">
        <v>202</v>
      </c>
      <c r="C1134" t="s">
        <v>1393</v>
      </c>
      <c r="D1134" s="32">
        <v>7601.69403824522</v>
      </c>
      <c r="E1134" t="s">
        <v>23</v>
      </c>
      <c r="F1134" s="31" t="s">
        <v>1502</v>
      </c>
      <c r="G1134" t="s">
        <v>25</v>
      </c>
      <c r="H1134" s="1">
        <v>7981.77874015748</v>
      </c>
    </row>
    <row r="1135" spans="8:8" ht="27.75" hidden="1" customHeight="1">
      <c r="A1135" s="31" t="s">
        <v>870</v>
      </c>
      <c r="B1135" s="31" t="s">
        <v>202</v>
      </c>
      <c r="C1135" t="s">
        <v>1393</v>
      </c>
      <c r="D1135" s="32">
        <f>D1134</f>
        <v>7601.69403824522</v>
      </c>
      <c r="E1135" t="s">
        <v>69</v>
      </c>
      <c r="F1135" s="31" t="s">
        <v>70</v>
      </c>
      <c r="G1135" t="s">
        <v>71</v>
      </c>
      <c r="H1135" s="1">
        <v>7981.77874015748</v>
      </c>
    </row>
    <row r="1136" spans="8:8" ht="27.75" hidden="1" customHeight="1">
      <c r="A1136" s="31" t="s">
        <v>870</v>
      </c>
      <c r="B1136" s="31" t="s">
        <v>202</v>
      </c>
      <c r="C1136" t="s">
        <v>1393</v>
      </c>
      <c r="D1136" s="32">
        <f>D1135</f>
        <v>7601.69403824522</v>
      </c>
      <c r="E1136" t="s">
        <v>26</v>
      </c>
      <c r="F1136" s="31" t="s">
        <v>1498</v>
      </c>
      <c r="G1136" t="s">
        <v>28</v>
      </c>
      <c r="H1136" s="1">
        <v>7981.77874015748</v>
      </c>
    </row>
    <row r="1137" spans="8:8" ht="27.75" hidden="1" customHeight="1">
      <c r="A1137" s="31" t="s">
        <v>870</v>
      </c>
      <c r="B1137" s="31" t="s">
        <v>202</v>
      </c>
      <c r="C1137" t="s">
        <v>1393</v>
      </c>
      <c r="D1137" s="32">
        <f>D1136</f>
        <v>7601.69403824522</v>
      </c>
      <c r="E1137" t="s">
        <v>902</v>
      </c>
      <c r="F1137" s="31" t="s">
        <v>1564</v>
      </c>
      <c r="G1137" t="s">
        <v>904</v>
      </c>
      <c r="H1137" s="1">
        <v>7981.77874015748</v>
      </c>
    </row>
    <row r="1138" spans="8:8" ht="27.75" hidden="1" customHeight="1">
      <c r="A1138" s="31" t="s">
        <v>870</v>
      </c>
      <c r="B1138" s="31" t="s">
        <v>202</v>
      </c>
      <c r="C1138" t="s">
        <v>1393</v>
      </c>
      <c r="D1138" s="32">
        <f>D1137</f>
        <v>7601.69403824522</v>
      </c>
      <c r="E1138" t="s">
        <v>882</v>
      </c>
      <c r="F1138" s="31" t="s">
        <v>202</v>
      </c>
      <c r="G1138" t="s">
        <v>908</v>
      </c>
      <c r="H1138" s="1">
        <v>7981.77874015748</v>
      </c>
    </row>
    <row r="1139" spans="8:8" ht="27.75" hidden="1" customHeight="1">
      <c r="A1139" s="34" t="s">
        <v>59</v>
      </c>
      <c r="B1139" s="31" t="s">
        <v>60</v>
      </c>
      <c r="C1139" t="s">
        <v>1065</v>
      </c>
      <c r="D1139" s="32">
        <v>7763.1914893617</v>
      </c>
      <c r="E1139" t="s">
        <v>61</v>
      </c>
      <c r="F1139" s="31" t="s">
        <v>60</v>
      </c>
      <c r="G1139" t="s">
        <v>62</v>
      </c>
      <c r="H1139" s="1">
        <v>8151.35106382979</v>
      </c>
    </row>
    <row r="1140" spans="8:8" ht="27.75" hidden="1" customHeight="1">
      <c r="A1140" s="31" t="s">
        <v>59</v>
      </c>
      <c r="B1140" s="31" t="s">
        <v>60</v>
      </c>
      <c r="C1140" t="s">
        <v>1065</v>
      </c>
      <c r="D1140" s="32">
        <f>D1139</f>
        <v>7763.1914893617</v>
      </c>
      <c r="E1140" t="s">
        <v>23</v>
      </c>
      <c r="F1140" s="31" t="s">
        <v>1502</v>
      </c>
      <c r="G1140" t="s">
        <v>25</v>
      </c>
      <c r="H1140" s="1">
        <v>8151.35106382979</v>
      </c>
    </row>
    <row r="1141" spans="8:8" ht="27.75" hidden="1" customHeight="1">
      <c r="A1141" s="34" t="s">
        <v>59</v>
      </c>
      <c r="B1141" s="31" t="s">
        <v>60</v>
      </c>
      <c r="C1141" t="s">
        <v>1065</v>
      </c>
      <c r="D1141" s="32">
        <f>D1140</f>
        <v>7763.1914893617</v>
      </c>
      <c r="E1141" t="s">
        <v>26</v>
      </c>
      <c r="F1141" s="31" t="s">
        <v>1498</v>
      </c>
      <c r="G1141" t="s">
        <v>28</v>
      </c>
      <c r="H1141" s="1">
        <v>8151.35106382979</v>
      </c>
    </row>
    <row r="1142" spans="8:8" ht="27.75" hidden="1" customHeight="1">
      <c r="A1142" s="31" t="s">
        <v>59</v>
      </c>
      <c r="B1142" s="31" t="s">
        <v>60</v>
      </c>
      <c r="C1142" t="s">
        <v>1065</v>
      </c>
      <c r="D1142" s="32">
        <f>D1141</f>
        <v>7763.1914893617</v>
      </c>
      <c r="E1142" t="s">
        <v>63</v>
      </c>
      <c r="F1142" s="31" t="s">
        <v>1506</v>
      </c>
      <c r="G1142" t="s">
        <v>65</v>
      </c>
      <c r="H1142" s="1">
        <v>8151.35106382979</v>
      </c>
    </row>
    <row r="1143" spans="8:8" ht="27.75" hidden="1" customHeight="1">
      <c r="A1143" s="34" t="s">
        <v>80</v>
      </c>
      <c r="B1143" s="31" t="s">
        <v>81</v>
      </c>
      <c r="C1143" t="s">
        <v>1070</v>
      </c>
      <c r="D1143" s="32">
        <f>D1142</f>
        <v>7763.1914893617</v>
      </c>
      <c r="E1143" t="s">
        <v>63</v>
      </c>
      <c r="F1143" s="31" t="s">
        <v>1510</v>
      </c>
      <c r="G1143" t="s">
        <v>86</v>
      </c>
      <c r="H1143" s="1">
        <v>8196.26584615385</v>
      </c>
    </row>
    <row r="1144" spans="8:8" ht="27.75" hidden="1" customHeight="1">
      <c r="A1144" s="31" t="s">
        <v>870</v>
      </c>
      <c r="B1144" s="31" t="s">
        <v>813</v>
      </c>
      <c r="C1144" t="s">
        <v>1394</v>
      </c>
      <c r="D1144" s="32">
        <v>7986.90694201257</v>
      </c>
      <c r="E1144" t="s">
        <v>23</v>
      </c>
      <c r="F1144" s="31" t="s">
        <v>1502</v>
      </c>
      <c r="G1144" t="s">
        <v>25</v>
      </c>
      <c r="H1144" s="1">
        <v>8386.25228911319</v>
      </c>
    </row>
    <row r="1145" spans="8:8" ht="27.75" hidden="1" customHeight="1">
      <c r="A1145" s="31" t="s">
        <v>870</v>
      </c>
      <c r="B1145" s="31" t="s">
        <v>813</v>
      </c>
      <c r="C1145" t="s">
        <v>1394</v>
      </c>
      <c r="D1145" s="32">
        <f t="shared" si="41" ref="D1145:D1152">D1144</f>
        <v>7986.90694201257</v>
      </c>
      <c r="E1145" t="s">
        <v>26</v>
      </c>
      <c r="F1145" s="31" t="s">
        <v>1498</v>
      </c>
      <c r="G1145" t="s">
        <v>28</v>
      </c>
      <c r="H1145" s="1">
        <v>8386.25228911319</v>
      </c>
    </row>
    <row r="1146" spans="8:8" ht="27.75" hidden="1" customHeight="1">
      <c r="A1146" s="31" t="s">
        <v>870</v>
      </c>
      <c r="B1146" s="31" t="s">
        <v>813</v>
      </c>
      <c r="C1146" t="s">
        <v>1394</v>
      </c>
      <c r="D1146" s="32">
        <f t="shared" si="41"/>
        <v>7986.90694201257</v>
      </c>
      <c r="E1146" t="s">
        <v>1565</v>
      </c>
      <c r="F1146" s="31" t="s">
        <v>1566</v>
      </c>
      <c r="G1146" t="s">
        <v>901</v>
      </c>
      <c r="H1146" s="1">
        <v>8386.25228911319</v>
      </c>
    </row>
    <row r="1147" spans="8:8" ht="27.75" hidden="1" customHeight="1">
      <c r="A1147" s="31" t="s">
        <v>870</v>
      </c>
      <c r="B1147" s="31" t="s">
        <v>813</v>
      </c>
      <c r="C1147" t="s">
        <v>1394</v>
      </c>
      <c r="D1147" s="32">
        <f t="shared" si="41"/>
        <v>7986.90694201257</v>
      </c>
      <c r="E1147" t="s">
        <v>803</v>
      </c>
      <c r="F1147" s="31" t="s">
        <v>1534</v>
      </c>
      <c r="G1147" t="s">
        <v>805</v>
      </c>
      <c r="H1147" s="1">
        <v>8386.25228911319</v>
      </c>
    </row>
    <row r="1148" spans="8:8" ht="27.75" hidden="1" customHeight="1">
      <c r="A1148" s="31" t="s">
        <v>870</v>
      </c>
      <c r="B1148" s="31" t="s">
        <v>813</v>
      </c>
      <c r="C1148" t="s">
        <v>1394</v>
      </c>
      <c r="D1148" s="32">
        <f t="shared" si="41"/>
        <v>7986.90694201257</v>
      </c>
      <c r="E1148" t="s">
        <v>721</v>
      </c>
      <c r="F1148" s="31" t="s">
        <v>1518</v>
      </c>
      <c r="G1148" t="s">
        <v>723</v>
      </c>
      <c r="H1148" s="1">
        <v>8386.25228911319</v>
      </c>
    </row>
    <row r="1149" spans="8:8" ht="27.75" hidden="1" customHeight="1">
      <c r="A1149" s="31" t="s">
        <v>870</v>
      </c>
      <c r="B1149" s="31" t="s">
        <v>813</v>
      </c>
      <c r="C1149" t="s">
        <v>1394</v>
      </c>
      <c r="D1149" s="32">
        <f t="shared" si="41"/>
        <v>7986.90694201257</v>
      </c>
      <c r="E1149" t="s">
        <v>902</v>
      </c>
      <c r="F1149" s="31" t="s">
        <v>1564</v>
      </c>
      <c r="G1149" t="s">
        <v>904</v>
      </c>
      <c r="H1149" s="1">
        <v>8386.25228911319</v>
      </c>
    </row>
    <row r="1150" spans="8:8" ht="27.75" hidden="1" customHeight="1">
      <c r="A1150" s="31" t="s">
        <v>870</v>
      </c>
      <c r="B1150" s="31" t="s">
        <v>813</v>
      </c>
      <c r="C1150" t="s">
        <v>1394</v>
      </c>
      <c r="D1150" s="32">
        <f t="shared" si="41"/>
        <v>7986.90694201257</v>
      </c>
      <c r="E1150" t="s">
        <v>890</v>
      </c>
      <c r="F1150" s="31" t="s">
        <v>202</v>
      </c>
      <c r="G1150" t="s">
        <v>905</v>
      </c>
      <c r="H1150" s="1">
        <v>8386.25228911319</v>
      </c>
    </row>
    <row r="1151" spans="8:8" ht="27.75" hidden="1" customHeight="1">
      <c r="A1151" s="31" t="s">
        <v>870</v>
      </c>
      <c r="B1151" s="31" t="s">
        <v>813</v>
      </c>
      <c r="C1151" t="s">
        <v>1394</v>
      </c>
      <c r="D1151" s="32">
        <f t="shared" si="41"/>
        <v>7986.90694201257</v>
      </c>
      <c r="E1151" t="s">
        <v>726</v>
      </c>
      <c r="F1151" s="31" t="s">
        <v>1535</v>
      </c>
      <c r="G1151" t="s">
        <v>728</v>
      </c>
      <c r="H1151" s="1">
        <v>8386.25228911319</v>
      </c>
    </row>
    <row r="1152" spans="8:8" ht="27.75" hidden="1" customHeight="1">
      <c r="A1152" s="34" t="s">
        <v>870</v>
      </c>
      <c r="B1152" s="31" t="s">
        <v>813</v>
      </c>
      <c r="C1152" t="s">
        <v>1394</v>
      </c>
      <c r="D1152" s="32">
        <f t="shared" si="41"/>
        <v>7986.90694201257</v>
      </c>
      <c r="E1152" t="s">
        <v>906</v>
      </c>
      <c r="F1152" s="31" t="s">
        <v>1535</v>
      </c>
      <c r="G1152" t="s">
        <v>907</v>
      </c>
      <c r="H1152" s="1">
        <v>8386.25228911319</v>
      </c>
    </row>
    <row r="1153" spans="8:8" ht="27.75" hidden="1" customHeight="1">
      <c r="A1153" s="31" t="s">
        <v>321</v>
      </c>
      <c r="B1153" s="31" t="s">
        <v>322</v>
      </c>
      <c r="C1153" t="s">
        <v>1163</v>
      </c>
      <c r="D1153" s="32">
        <v>8161.8611169321</v>
      </c>
      <c r="E1153" t="s">
        <v>323</v>
      </c>
      <c r="F1153" s="31" t="s">
        <v>322</v>
      </c>
      <c r="G1153" t="s">
        <v>324</v>
      </c>
      <c r="H1153" s="1">
        <v>8569.95417277871</v>
      </c>
    </row>
    <row r="1154" spans="8:8" ht="27.75" hidden="1" customHeight="1">
      <c r="A1154" s="31" t="s">
        <v>321</v>
      </c>
      <c r="B1154" s="31" t="s">
        <v>322</v>
      </c>
      <c r="C1154" t="s">
        <v>1163</v>
      </c>
      <c r="D1154" s="32">
        <f>D1153</f>
        <v>8161.8611169321</v>
      </c>
      <c r="E1154" t="s">
        <v>23</v>
      </c>
      <c r="F1154" s="31" t="s">
        <v>1502</v>
      </c>
      <c r="G1154" t="s">
        <v>25</v>
      </c>
      <c r="H1154" s="1">
        <v>8569.95417277871</v>
      </c>
    </row>
    <row r="1155" spans="8:8" ht="27.75" hidden="1" customHeight="1">
      <c r="A1155" s="31" t="s">
        <v>321</v>
      </c>
      <c r="B1155" s="31" t="s">
        <v>322</v>
      </c>
      <c r="C1155" t="s">
        <v>1163</v>
      </c>
      <c r="D1155" s="32">
        <f>D1154</f>
        <v>8161.8611169321</v>
      </c>
      <c r="E1155" t="s">
        <v>26</v>
      </c>
      <c r="F1155" s="31" t="s">
        <v>1498</v>
      </c>
      <c r="G1155" t="s">
        <v>28</v>
      </c>
      <c r="H1155" s="1">
        <v>8569.95417277871</v>
      </c>
    </row>
    <row r="1156" spans="8:8" ht="27.75" hidden="1" customHeight="1">
      <c r="A1156" s="34" t="s">
        <v>321</v>
      </c>
      <c r="B1156" s="31" t="s">
        <v>322</v>
      </c>
      <c r="C1156" t="s">
        <v>1163</v>
      </c>
      <c r="D1156" s="32">
        <f>D1155</f>
        <v>8161.8611169321</v>
      </c>
      <c r="E1156" t="s">
        <v>63</v>
      </c>
      <c r="F1156" s="31" t="s">
        <v>1567</v>
      </c>
      <c r="G1156" t="s">
        <v>326</v>
      </c>
      <c r="H1156" s="1">
        <v>8569.95417277871</v>
      </c>
    </row>
    <row r="1157" spans="8:8" ht="27.75" hidden="1" customHeight="1">
      <c r="A1157" s="31" t="s">
        <v>516</v>
      </c>
      <c r="B1157" s="31" t="s">
        <v>519</v>
      </c>
      <c r="C1157" t="s">
        <v>1269</v>
      </c>
      <c r="D1157" s="32">
        <v>8264.90617709707</v>
      </c>
      <c r="E1157" t="s">
        <v>23</v>
      </c>
      <c r="F1157" s="31" t="s">
        <v>1502</v>
      </c>
      <c r="G1157" t="s">
        <v>25</v>
      </c>
      <c r="H1157" s="1">
        <v>8678.15148595192</v>
      </c>
    </row>
    <row r="1158" spans="8:8" ht="27.75" hidden="1" customHeight="1">
      <c r="A1158" s="31" t="s">
        <v>516</v>
      </c>
      <c r="B1158" s="31" t="s">
        <v>519</v>
      </c>
      <c r="C1158" t="s">
        <v>1269</v>
      </c>
      <c r="D1158" s="32">
        <f t="shared" si="42" ref="D1158:D1163">D1157</f>
        <v>8264.90617709707</v>
      </c>
      <c r="E1158" t="s">
        <v>69</v>
      </c>
      <c r="F1158" s="31" t="s">
        <v>70</v>
      </c>
      <c r="G1158" t="s">
        <v>71</v>
      </c>
      <c r="H1158" s="1">
        <v>8678.15148595192</v>
      </c>
    </row>
    <row r="1159" spans="8:8" ht="27.75" hidden="1" customHeight="1">
      <c r="A1159" s="31" t="s">
        <v>516</v>
      </c>
      <c r="B1159" s="31" t="s">
        <v>519</v>
      </c>
      <c r="C1159" t="s">
        <v>1269</v>
      </c>
      <c r="D1159" s="32">
        <f t="shared" si="42"/>
        <v>8264.90617709707</v>
      </c>
      <c r="E1159" t="s">
        <v>26</v>
      </c>
      <c r="F1159" s="31" t="s">
        <v>1498</v>
      </c>
      <c r="G1159" t="s">
        <v>28</v>
      </c>
      <c r="H1159" s="1">
        <v>8678.15148595192</v>
      </c>
    </row>
    <row r="1160" spans="8:8" ht="27.75" hidden="1" customHeight="1">
      <c r="A1160" s="31" t="s">
        <v>516</v>
      </c>
      <c r="B1160" s="31" t="s">
        <v>519</v>
      </c>
      <c r="C1160" t="s">
        <v>1269</v>
      </c>
      <c r="D1160" s="32">
        <f t="shared" si="42"/>
        <v>8264.90617709707</v>
      </c>
      <c r="E1160" t="s">
        <v>517</v>
      </c>
      <c r="F1160" s="31" t="s">
        <v>519</v>
      </c>
      <c r="G1160" t="s">
        <v>520</v>
      </c>
      <c r="H1160" s="1">
        <v>8678.15148595192</v>
      </c>
    </row>
    <row r="1161" spans="8:8" ht="27.75" hidden="1" customHeight="1">
      <c r="A1161" s="31" t="s">
        <v>516</v>
      </c>
      <c r="B1161" s="31" t="s">
        <v>519</v>
      </c>
      <c r="C1161" t="s">
        <v>1269</v>
      </c>
      <c r="D1161" s="32">
        <f t="shared" si="42"/>
        <v>8264.90617709707</v>
      </c>
      <c r="E1161" t="s">
        <v>72</v>
      </c>
      <c r="F1161" s="31" t="s">
        <v>1521</v>
      </c>
      <c r="G1161" t="s">
        <v>109</v>
      </c>
      <c r="H1161" s="1">
        <v>8678.15148595192</v>
      </c>
    </row>
    <row r="1162" spans="8:8" ht="27.75" hidden="1" customHeight="1">
      <c r="A1162" s="31" t="s">
        <v>121</v>
      </c>
      <c r="B1162" s="31" t="s">
        <v>122</v>
      </c>
      <c r="C1162" t="s">
        <v>1096</v>
      </c>
      <c r="D1162" s="32">
        <f t="shared" si="42"/>
        <v>8264.90617709707</v>
      </c>
      <c r="E1162" t="s">
        <v>129</v>
      </c>
      <c r="F1162" s="31" t="s">
        <v>130</v>
      </c>
      <c r="G1162" t="s">
        <v>131</v>
      </c>
      <c r="H1162" s="1">
        <v>8760.36314006024</v>
      </c>
    </row>
    <row r="1163" spans="8:8" ht="27.75" hidden="1" customHeight="1">
      <c r="A1163" s="34" t="s">
        <v>791</v>
      </c>
      <c r="B1163" s="31" t="s">
        <v>8</v>
      </c>
      <c r="C1163" t="s">
        <v>1365</v>
      </c>
      <c r="D1163" s="32">
        <f t="shared" si="42"/>
        <v>8264.90617709707</v>
      </c>
      <c r="E1163" t="s">
        <v>12</v>
      </c>
      <c r="F1163" s="31" t="s">
        <v>1483</v>
      </c>
      <c r="G1163" t="s">
        <v>14</v>
      </c>
      <c r="H1163" s="1">
        <v>8881.605954375</v>
      </c>
    </row>
    <row r="1164" spans="8:8" ht="27.75" hidden="1" customHeight="1">
      <c r="A1164" s="31" t="s">
        <v>684</v>
      </c>
      <c r="B1164" s="31" t="s">
        <v>155</v>
      </c>
      <c r="C1164" t="s">
        <v>1323</v>
      </c>
      <c r="D1164" s="32">
        <v>8873.08632056036</v>
      </c>
      <c r="E1164" t="s">
        <v>23</v>
      </c>
      <c r="F1164" s="31" t="s">
        <v>1502</v>
      </c>
      <c r="G1164" t="s">
        <v>25</v>
      </c>
      <c r="H1164" s="1">
        <v>9316.74063658838</v>
      </c>
    </row>
    <row r="1165" spans="8:8" ht="27.75" hidden="1" customHeight="1">
      <c r="A1165" s="31" t="s">
        <v>684</v>
      </c>
      <c r="B1165" s="31" t="s">
        <v>155</v>
      </c>
      <c r="C1165" t="s">
        <v>1323</v>
      </c>
      <c r="D1165" s="32">
        <f t="shared" si="43" ref="D1165:D1172">D1164</f>
        <v>8873.08632056036</v>
      </c>
      <c r="E1165" t="s">
        <v>69</v>
      </c>
      <c r="F1165" s="31" t="s">
        <v>70</v>
      </c>
      <c r="G1165" t="s">
        <v>71</v>
      </c>
      <c r="H1165" s="1">
        <v>9316.74063658838</v>
      </c>
    </row>
    <row r="1166" spans="8:8" ht="27.75" hidden="1" customHeight="1">
      <c r="A1166" s="31" t="s">
        <v>684</v>
      </c>
      <c r="B1166" s="31" t="s">
        <v>155</v>
      </c>
      <c r="C1166" t="s">
        <v>1323</v>
      </c>
      <c r="D1166" s="32">
        <f t="shared" si="43"/>
        <v>8873.08632056036</v>
      </c>
      <c r="E1166" t="s">
        <v>26</v>
      </c>
      <c r="F1166" s="31" t="s">
        <v>1498</v>
      </c>
      <c r="G1166" t="s">
        <v>28</v>
      </c>
      <c r="H1166" s="1">
        <v>9316.74063658838</v>
      </c>
    </row>
    <row r="1167" spans="8:8" ht="27.75" hidden="1" customHeight="1">
      <c r="A1167" s="31" t="s">
        <v>684</v>
      </c>
      <c r="B1167" s="31" t="s">
        <v>155</v>
      </c>
      <c r="C1167" t="s">
        <v>1323</v>
      </c>
      <c r="D1167" s="32">
        <f t="shared" si="43"/>
        <v>8873.08632056036</v>
      </c>
      <c r="E1167" t="s">
        <v>685</v>
      </c>
      <c r="F1167" s="31" t="s">
        <v>155</v>
      </c>
      <c r="G1167" t="s">
        <v>686</v>
      </c>
      <c r="H1167" s="1">
        <v>9316.74063658838</v>
      </c>
    </row>
    <row r="1168" spans="8:8" ht="27.75" hidden="1" customHeight="1">
      <c r="A1168" s="34" t="s">
        <v>684</v>
      </c>
      <c r="B1168" s="31" t="s">
        <v>155</v>
      </c>
      <c r="C1168" t="s">
        <v>1323</v>
      </c>
      <c r="D1168" s="32">
        <f t="shared" si="43"/>
        <v>8873.08632056036</v>
      </c>
      <c r="E1168" t="s">
        <v>72</v>
      </c>
      <c r="F1168" s="31" t="s">
        <v>1520</v>
      </c>
      <c r="G1168" t="s">
        <v>74</v>
      </c>
      <c r="H1168" s="1">
        <v>9316.74063658838</v>
      </c>
    </row>
    <row r="1169" spans="8:8" ht="27.75" hidden="1" customHeight="1">
      <c r="A1169" s="34" t="s">
        <v>230</v>
      </c>
      <c r="B1169" s="31" t="s">
        <v>181</v>
      </c>
      <c r="C1169" t="s">
        <v>1134</v>
      </c>
      <c r="D1169" s="32">
        <f t="shared" si="43"/>
        <v>8873.08632056036</v>
      </c>
      <c r="E1169" t="s">
        <v>233</v>
      </c>
      <c r="F1169" s="31" t="s">
        <v>181</v>
      </c>
      <c r="G1169" t="s">
        <v>234</v>
      </c>
      <c r="H1169" s="1">
        <v>9579.46361842105</v>
      </c>
    </row>
    <row r="1170" spans="8:8" ht="27.75" hidden="1" customHeight="1">
      <c r="A1170" s="34" t="s">
        <v>230</v>
      </c>
      <c r="B1170" s="31" t="s">
        <v>181</v>
      </c>
      <c r="C1170" t="s">
        <v>1134</v>
      </c>
      <c r="D1170" s="32">
        <f t="shared" si="43"/>
        <v>8873.08632056036</v>
      </c>
      <c r="E1170" t="s">
        <v>237</v>
      </c>
      <c r="F1170" s="31" t="s">
        <v>1503</v>
      </c>
      <c r="G1170" t="s">
        <v>238</v>
      </c>
      <c r="H1170" s="1">
        <v>9579.46361842105</v>
      </c>
    </row>
    <row r="1171" spans="8:8" ht="27.75" hidden="1" customHeight="1">
      <c r="A1171" s="31" t="s">
        <v>170</v>
      </c>
      <c r="B1171" s="31" t="s">
        <v>181</v>
      </c>
      <c r="C1171" t="s">
        <v>1108</v>
      </c>
      <c r="D1171" s="32">
        <f t="shared" si="43"/>
        <v>8873.08632056036</v>
      </c>
      <c r="E1171" t="s">
        <v>23</v>
      </c>
      <c r="F1171" s="31" t="s">
        <v>1502</v>
      </c>
      <c r="G1171" t="s">
        <v>25</v>
      </c>
      <c r="H1171" s="1">
        <v>9657.0389705088</v>
      </c>
    </row>
    <row r="1172" spans="8:8" ht="27.75" hidden="1" customHeight="1">
      <c r="A1172" s="31" t="s">
        <v>767</v>
      </c>
      <c r="B1172" s="31" t="s">
        <v>768</v>
      </c>
      <c r="C1172" t="s">
        <v>1356</v>
      </c>
      <c r="D1172" s="32">
        <f t="shared" si="43"/>
        <v>8873.08632056036</v>
      </c>
      <c r="E1172" t="s">
        <v>358</v>
      </c>
      <c r="F1172" s="31" t="s">
        <v>1555</v>
      </c>
      <c r="G1172" t="s">
        <v>360</v>
      </c>
      <c r="H1172" s="1">
        <v>9859.31476544095</v>
      </c>
    </row>
    <row r="1173" spans="8:8" ht="27.75" hidden="1" customHeight="1">
      <c r="A1173" s="31" t="s">
        <v>747</v>
      </c>
      <c r="B1173" s="31" t="s">
        <v>181</v>
      </c>
      <c r="C1173" t="s">
        <v>1344</v>
      </c>
      <c r="D1173" s="32">
        <v>4782.63068731849</v>
      </c>
      <c r="E1173" t="s">
        <v>23</v>
      </c>
      <c r="F1173" s="31" t="s">
        <v>1502</v>
      </c>
      <c r="G1173" t="s">
        <v>25</v>
      </c>
      <c r="H1173" s="1">
        <v>10043.5244433688</v>
      </c>
    </row>
    <row r="1174" spans="8:8" ht="27.75" hidden="1" customHeight="1">
      <c r="A1174" s="31" t="s">
        <v>526</v>
      </c>
      <c r="B1174" s="31" t="s">
        <v>60</v>
      </c>
      <c r="C1174" t="s">
        <v>1274</v>
      </c>
      <c r="D1174" s="32">
        <v>9749.28863682398</v>
      </c>
      <c r="E1174" t="s">
        <v>23</v>
      </c>
      <c r="F1174" s="31" t="s">
        <v>1502</v>
      </c>
      <c r="G1174" t="s">
        <v>25</v>
      </c>
      <c r="H1174" s="1">
        <v>10236.7530686652</v>
      </c>
    </row>
    <row r="1175" spans="8:8" ht="27.75" hidden="1" customHeight="1">
      <c r="A1175" s="31" t="s">
        <v>526</v>
      </c>
      <c r="B1175" s="31" t="s">
        <v>60</v>
      </c>
      <c r="C1175" t="s">
        <v>1274</v>
      </c>
      <c r="D1175" s="32">
        <f>D1174</f>
        <v>9749.28863682398</v>
      </c>
      <c r="E1175" t="s">
        <v>26</v>
      </c>
      <c r="F1175" s="31" t="s">
        <v>1498</v>
      </c>
      <c r="G1175" t="s">
        <v>28</v>
      </c>
      <c r="H1175" s="1">
        <v>10236.7530686652</v>
      </c>
    </row>
    <row r="1176" spans="8:8" ht="27.75" hidden="1" customHeight="1">
      <c r="A1176" s="34" t="s">
        <v>526</v>
      </c>
      <c r="B1176" s="31" t="s">
        <v>60</v>
      </c>
      <c r="C1176" t="s">
        <v>1274</v>
      </c>
      <c r="D1176" s="32">
        <f>D1175</f>
        <v>9749.28863682398</v>
      </c>
      <c r="E1176" t="s">
        <v>527</v>
      </c>
      <c r="F1176" s="31" t="s">
        <v>60</v>
      </c>
      <c r="G1176" t="s">
        <v>528</v>
      </c>
      <c r="H1176" s="1">
        <v>10236.7530686652</v>
      </c>
    </row>
    <row r="1177" spans="8:8" ht="27.75" hidden="1" customHeight="1">
      <c r="A1177" s="31" t="s">
        <v>526</v>
      </c>
      <c r="B1177" s="31" t="s">
        <v>60</v>
      </c>
      <c r="C1177" t="s">
        <v>1274</v>
      </c>
      <c r="D1177" s="32">
        <f>D1176</f>
        <v>9749.28863682398</v>
      </c>
      <c r="E1177" t="s">
        <v>63</v>
      </c>
      <c r="F1177" s="31" t="s">
        <v>1506</v>
      </c>
      <c r="G1177" t="s">
        <v>65</v>
      </c>
      <c r="H1177" s="1">
        <v>10236.7530686652</v>
      </c>
    </row>
    <row r="1178" spans="8:8" ht="27.75" hidden="1" customHeight="1">
      <c r="A1178" s="31" t="s">
        <v>767</v>
      </c>
      <c r="B1178" s="31" t="s">
        <v>768</v>
      </c>
      <c r="C1178" t="s">
        <v>1356</v>
      </c>
      <c r="D1178" s="32">
        <v>9761.6977875653</v>
      </c>
      <c r="E1178" t="s">
        <v>23</v>
      </c>
      <c r="F1178" s="31" t="s">
        <v>1502</v>
      </c>
      <c r="G1178" t="s">
        <v>25</v>
      </c>
      <c r="H1178" s="1">
        <v>10249.7826769436</v>
      </c>
    </row>
    <row r="1179" spans="8:8" ht="27.75" hidden="1" customHeight="1">
      <c r="A1179" s="33" t="s">
        <v>767</v>
      </c>
      <c r="B1179" s="31" t="s">
        <v>768</v>
      </c>
      <c r="C1179" t="s">
        <v>1356</v>
      </c>
      <c r="D1179" s="32">
        <f>D1178</f>
        <v>9761.6977875653</v>
      </c>
      <c r="E1179" t="s">
        <v>26</v>
      </c>
      <c r="F1179" s="31" t="s">
        <v>1498</v>
      </c>
      <c r="G1179" t="s">
        <v>28</v>
      </c>
      <c r="H1179" s="1">
        <v>10249.7826769436</v>
      </c>
    </row>
    <row r="1180" spans="8:8" ht="27.75" hidden="1" customHeight="1">
      <c r="A1180" s="33" t="s">
        <v>767</v>
      </c>
      <c r="B1180" s="31" t="s">
        <v>768</v>
      </c>
      <c r="C1180" t="s">
        <v>1356</v>
      </c>
      <c r="D1180" s="32">
        <f>D1179</f>
        <v>9761.6977875653</v>
      </c>
      <c r="E1180" t="s">
        <v>769</v>
      </c>
      <c r="F1180" s="31" t="s">
        <v>768</v>
      </c>
      <c r="G1180" t="s">
        <v>770</v>
      </c>
      <c r="H1180" s="1">
        <v>10249.7826769436</v>
      </c>
    </row>
    <row r="1181" spans="8:8" ht="27.75" hidden="1" customHeight="1">
      <c r="A1181" s="31" t="s">
        <v>767</v>
      </c>
      <c r="B1181" s="31" t="s">
        <v>768</v>
      </c>
      <c r="C1181" t="s">
        <v>1356</v>
      </c>
      <c r="D1181" s="32">
        <f>D1180</f>
        <v>9761.6977875653</v>
      </c>
      <c r="E1181" t="s">
        <v>771</v>
      </c>
      <c r="F1181" s="31" t="s">
        <v>768</v>
      </c>
      <c r="G1181" t="s">
        <v>772</v>
      </c>
      <c r="H1181" s="1">
        <v>10249.7826769436</v>
      </c>
    </row>
    <row r="1182" spans="8:8" ht="27.75" hidden="1" customHeight="1">
      <c r="A1182" s="31" t="s">
        <v>1019</v>
      </c>
      <c r="B1182" s="31" t="s">
        <v>102</v>
      </c>
      <c r="C1182" t="s">
        <v>1447</v>
      </c>
      <c r="D1182" s="32">
        <v>10576.0223200729</v>
      </c>
      <c r="E1182" t="s">
        <v>23</v>
      </c>
      <c r="F1182" s="31" t="s">
        <v>1502</v>
      </c>
      <c r="G1182" t="s">
        <v>25</v>
      </c>
      <c r="H1182" s="1">
        <v>11104.8234360765</v>
      </c>
    </row>
    <row r="1183" spans="8:8" ht="27.75" hidden="1" customHeight="1">
      <c r="A1183" s="31" t="s">
        <v>1019</v>
      </c>
      <c r="B1183" s="31" t="s">
        <v>102</v>
      </c>
      <c r="C1183" t="s">
        <v>1447</v>
      </c>
      <c r="D1183" s="32">
        <f>D1182</f>
        <v>10576.0223200729</v>
      </c>
      <c r="E1183" t="s">
        <v>69</v>
      </c>
      <c r="F1183" s="31" t="s">
        <v>70</v>
      </c>
      <c r="G1183" t="s">
        <v>71</v>
      </c>
      <c r="H1183" s="1">
        <v>11104.8234360765</v>
      </c>
    </row>
    <row r="1184" spans="8:8" ht="27.75" hidden="1" customHeight="1">
      <c r="A1184" s="31" t="s">
        <v>1019</v>
      </c>
      <c r="B1184" s="31" t="s">
        <v>102</v>
      </c>
      <c r="C1184" t="s">
        <v>1447</v>
      </c>
      <c r="D1184" s="32">
        <f>D1183</f>
        <v>10576.0223200729</v>
      </c>
      <c r="E1184" t="s">
        <v>26</v>
      </c>
      <c r="F1184" s="31" t="s">
        <v>1498</v>
      </c>
      <c r="G1184" t="s">
        <v>28</v>
      </c>
      <c r="H1184" s="1">
        <v>11104.8234360765</v>
      </c>
    </row>
    <row r="1185" spans="8:8" ht="27.75" hidden="1" customHeight="1">
      <c r="A1185" s="33" t="s">
        <v>1019</v>
      </c>
      <c r="B1185" s="31" t="s">
        <v>102</v>
      </c>
      <c r="C1185" t="s">
        <v>1447</v>
      </c>
      <c r="D1185" s="32">
        <f>D1184</f>
        <v>10576.0223200729</v>
      </c>
      <c r="E1185" t="s">
        <v>72</v>
      </c>
      <c r="F1185" s="31" t="s">
        <v>1562</v>
      </c>
      <c r="G1185" t="s">
        <v>223</v>
      </c>
      <c r="H1185" s="1">
        <v>11104.8234360765</v>
      </c>
    </row>
    <row r="1186" spans="8:8" ht="27.75" hidden="1" customHeight="1">
      <c r="A1186" s="34" t="s">
        <v>1019</v>
      </c>
      <c r="B1186" s="31" t="s">
        <v>102</v>
      </c>
      <c r="C1186" t="s">
        <v>1447</v>
      </c>
      <c r="D1186" s="32">
        <f>D1185</f>
        <v>10576.0223200729</v>
      </c>
      <c r="E1186" t="s">
        <v>1021</v>
      </c>
      <c r="F1186" s="31" t="s">
        <v>102</v>
      </c>
      <c r="G1186" t="s">
        <v>1023</v>
      </c>
      <c r="H1186" s="1">
        <v>11104.8234360765</v>
      </c>
    </row>
    <row r="1187" spans="8:8" ht="27.75" hidden="1" customHeight="1">
      <c r="A1187" s="33" t="s">
        <v>264</v>
      </c>
      <c r="B1187" s="31" t="s">
        <v>278</v>
      </c>
      <c r="C1187" t="s">
        <v>1154</v>
      </c>
      <c r="D1187" s="32">
        <v>10653.4708686441</v>
      </c>
      <c r="E1187" t="s">
        <v>279</v>
      </c>
      <c r="F1187" s="31" t="s">
        <v>1568</v>
      </c>
      <c r="G1187" t="s">
        <v>281</v>
      </c>
      <c r="H1187" s="1">
        <v>11186.1444120763</v>
      </c>
    </row>
    <row r="1188" spans="8:8" ht="27.75" hidden="1" customHeight="1">
      <c r="A1188" s="34" t="s">
        <v>264</v>
      </c>
      <c r="B1188" s="31" t="s">
        <v>278</v>
      </c>
      <c r="C1188" t="s">
        <v>1154</v>
      </c>
      <c r="D1188" s="32">
        <f>D1187</f>
        <v>10653.4708686441</v>
      </c>
      <c r="E1188" t="s">
        <v>282</v>
      </c>
      <c r="F1188" s="31" t="s">
        <v>1569</v>
      </c>
      <c r="G1188" t="s">
        <v>284</v>
      </c>
      <c r="H1188" s="1">
        <v>11186.1444120763</v>
      </c>
    </row>
    <row r="1189" spans="8:8" ht="27.75" hidden="1" customHeight="1">
      <c r="A1189" s="33" t="s">
        <v>264</v>
      </c>
      <c r="B1189" s="31" t="s">
        <v>278</v>
      </c>
      <c r="C1189" t="s">
        <v>1154</v>
      </c>
      <c r="D1189" s="32">
        <f>D1188</f>
        <v>10653.4708686441</v>
      </c>
      <c r="E1189" t="s">
        <v>285</v>
      </c>
      <c r="F1189" s="31" t="s">
        <v>278</v>
      </c>
      <c r="G1189" t="s">
        <v>286</v>
      </c>
      <c r="H1189" s="1">
        <v>11186.1444120763</v>
      </c>
    </row>
    <row r="1190" spans="8:8" ht="27.75" hidden="1" customHeight="1">
      <c r="A1190" s="31" t="s">
        <v>264</v>
      </c>
      <c r="B1190" s="31" t="s">
        <v>278</v>
      </c>
      <c r="C1190" t="s">
        <v>1154</v>
      </c>
      <c r="D1190" s="32">
        <f>D1189</f>
        <v>10653.4708686441</v>
      </c>
      <c r="E1190" t="s">
        <v>23</v>
      </c>
      <c r="F1190" s="31" t="s">
        <v>1502</v>
      </c>
      <c r="G1190" t="s">
        <v>25</v>
      </c>
      <c r="H1190" s="1">
        <v>11186.1444120763</v>
      </c>
    </row>
    <row r="1191" spans="8:8" ht="27.75" hidden="1" customHeight="1">
      <c r="A1191" s="34" t="s">
        <v>264</v>
      </c>
      <c r="B1191" s="31" t="s">
        <v>278</v>
      </c>
      <c r="C1191" t="s">
        <v>1154</v>
      </c>
      <c r="D1191" s="32">
        <f>D1190</f>
        <v>10653.4708686441</v>
      </c>
      <c r="E1191" t="s">
        <v>26</v>
      </c>
      <c r="F1191" s="31" t="s">
        <v>1498</v>
      </c>
      <c r="G1191" t="s">
        <v>28</v>
      </c>
      <c r="H1191" s="1">
        <v>11186.1444120763</v>
      </c>
    </row>
    <row r="1192" spans="8:8" ht="27.75" hidden="1" customHeight="1">
      <c r="A1192" s="33" t="s">
        <v>264</v>
      </c>
      <c r="B1192" s="31" t="s">
        <v>278</v>
      </c>
      <c r="C1192" t="s">
        <v>1154</v>
      </c>
      <c r="D1192" s="32">
        <f>D1191</f>
        <v>10653.4708686441</v>
      </c>
      <c r="E1192" t="s">
        <v>63</v>
      </c>
      <c r="F1192" s="31" t="s">
        <v>1570</v>
      </c>
      <c r="G1192" t="s">
        <v>288</v>
      </c>
      <c r="H1192" s="1">
        <v>11186.1444120763</v>
      </c>
    </row>
    <row r="1193" spans="8:8" ht="27.75" hidden="1" customHeight="1">
      <c r="A1193" s="34" t="s">
        <v>264</v>
      </c>
      <c r="B1193" s="31" t="s">
        <v>8</v>
      </c>
      <c r="C1193" t="s">
        <v>1154</v>
      </c>
      <c r="D1193" s="32">
        <v>10653.4708686441</v>
      </c>
      <c r="E1193" t="s">
        <v>9</v>
      </c>
      <c r="F1193" s="31" t="s">
        <v>10</v>
      </c>
      <c r="G1193" t="s">
        <v>48</v>
      </c>
      <c r="H1193" s="1">
        <v>11186.1444120763</v>
      </c>
    </row>
    <row r="1194" spans="8:8" ht="27.75" hidden="1" customHeight="1">
      <c r="A1194" s="33" t="s">
        <v>379</v>
      </c>
      <c r="B1194" s="31" t="s">
        <v>102</v>
      </c>
      <c r="C1194" t="s">
        <v>1200</v>
      </c>
      <c r="D1194" s="32">
        <v>10792.7329690532</v>
      </c>
      <c r="E1194" t="s">
        <v>23</v>
      </c>
      <c r="F1194" s="31" t="s">
        <v>1502</v>
      </c>
      <c r="G1194" t="s">
        <v>25</v>
      </c>
      <c r="H1194" s="1">
        <v>11332.3696175059</v>
      </c>
    </row>
    <row r="1195" spans="8:8" ht="27.75" hidden="1" customHeight="1">
      <c r="A1195" s="34" t="s">
        <v>379</v>
      </c>
      <c r="B1195" s="31" t="s">
        <v>102</v>
      </c>
      <c r="C1195" t="s">
        <v>1200</v>
      </c>
      <c r="D1195" s="32">
        <f>D1194</f>
        <v>10792.7329690532</v>
      </c>
      <c r="E1195" t="s">
        <v>69</v>
      </c>
      <c r="F1195" s="31" t="s">
        <v>70</v>
      </c>
      <c r="G1195" t="s">
        <v>71</v>
      </c>
      <c r="H1195" s="1">
        <v>11332.3696175059</v>
      </c>
    </row>
    <row r="1196" spans="8:8" ht="27.75" hidden="1" customHeight="1">
      <c r="A1196" s="31" t="s">
        <v>379</v>
      </c>
      <c r="B1196" s="31" t="s">
        <v>102</v>
      </c>
      <c r="C1196" t="s">
        <v>1200</v>
      </c>
      <c r="D1196" s="32">
        <f>D1195</f>
        <v>10792.7329690532</v>
      </c>
      <c r="E1196" t="s">
        <v>382</v>
      </c>
      <c r="F1196" s="31" t="s">
        <v>102</v>
      </c>
      <c r="G1196" t="s">
        <v>384</v>
      </c>
      <c r="H1196" s="1">
        <v>11332.3696175059</v>
      </c>
    </row>
    <row r="1197" spans="8:8" ht="27.75" hidden="1" customHeight="1">
      <c r="A1197" s="34" t="s">
        <v>379</v>
      </c>
      <c r="B1197" s="31" t="s">
        <v>102</v>
      </c>
      <c r="C1197" t="s">
        <v>1200</v>
      </c>
      <c r="D1197" s="32">
        <f>D1196</f>
        <v>10792.7329690532</v>
      </c>
      <c r="E1197" t="s">
        <v>26</v>
      </c>
      <c r="F1197" s="31" t="s">
        <v>1498</v>
      </c>
      <c r="G1197" t="s">
        <v>28</v>
      </c>
      <c r="H1197" s="1">
        <v>11332.3696175059</v>
      </c>
    </row>
    <row r="1198" spans="8:8" ht="27.75" hidden="1" customHeight="1">
      <c r="A1198" s="34" t="s">
        <v>379</v>
      </c>
      <c r="B1198" s="31" t="s">
        <v>102</v>
      </c>
      <c r="C1198" t="s">
        <v>1200</v>
      </c>
      <c r="D1198" s="32">
        <f>D1197</f>
        <v>10792.7329690532</v>
      </c>
      <c r="E1198" t="s">
        <v>72</v>
      </c>
      <c r="F1198" s="31" t="s">
        <v>1520</v>
      </c>
      <c r="G1198" t="s">
        <v>74</v>
      </c>
      <c r="H1198" s="1">
        <v>11332.3696175059</v>
      </c>
    </row>
    <row r="1199" spans="8:8" ht="27.75" hidden="1" customHeight="1">
      <c r="A1199" s="31" t="s">
        <v>15</v>
      </c>
      <c r="B1199" s="31" t="s">
        <v>40</v>
      </c>
      <c r="C1199" t="s">
        <v>1055</v>
      </c>
      <c r="D1199" s="32">
        <v>10828.4</v>
      </c>
      <c r="E1199" t="s">
        <v>17</v>
      </c>
      <c r="F1199" s="31" t="s">
        <v>40</v>
      </c>
      <c r="G1199" t="s">
        <v>42</v>
      </c>
      <c r="H1199" s="1">
        <v>11369.82</v>
      </c>
    </row>
    <row r="1200" spans="8:8" ht="27.75" hidden="1" customHeight="1">
      <c r="A1200" s="34" t="s">
        <v>15</v>
      </c>
      <c r="B1200" s="31" t="s">
        <v>40</v>
      </c>
      <c r="C1200" t="s">
        <v>1055</v>
      </c>
      <c r="D1200" s="32">
        <f>D1199</f>
        <v>10828.4</v>
      </c>
      <c r="E1200" t="s">
        <v>26</v>
      </c>
      <c r="F1200" s="31" t="s">
        <v>1498</v>
      </c>
      <c r="G1200" t="s">
        <v>28</v>
      </c>
      <c r="H1200" s="1">
        <v>11369.82</v>
      </c>
    </row>
    <row r="1201" spans="8:8" ht="27.75" hidden="1" customHeight="1">
      <c r="A1201" s="34" t="s">
        <v>330</v>
      </c>
      <c r="B1201" s="31" t="s">
        <v>331</v>
      </c>
      <c r="C1201" t="s">
        <v>1167</v>
      </c>
      <c r="D1201" s="32">
        <v>11179.8743093923</v>
      </c>
      <c r="E1201" t="s">
        <v>332</v>
      </c>
      <c r="F1201" s="31" t="s">
        <v>331</v>
      </c>
      <c r="G1201" t="s">
        <v>333</v>
      </c>
      <c r="H1201" s="1">
        <v>11738.8680248619</v>
      </c>
    </row>
    <row r="1202" spans="8:8" ht="27.75" hidden="1" customHeight="1">
      <c r="A1202" s="31" t="s">
        <v>330</v>
      </c>
      <c r="B1202" s="31" t="s">
        <v>331</v>
      </c>
      <c r="C1202" t="s">
        <v>1167</v>
      </c>
      <c r="D1202" s="32">
        <f>D1201</f>
        <v>11179.8743093923</v>
      </c>
      <c r="E1202" t="s">
        <v>23</v>
      </c>
      <c r="F1202" s="31" t="s">
        <v>1502</v>
      </c>
      <c r="G1202" t="s">
        <v>25</v>
      </c>
      <c r="H1202" s="1">
        <v>11738.8680248619</v>
      </c>
    </row>
    <row r="1203" spans="8:8" ht="27.75" hidden="1" customHeight="1">
      <c r="A1203" s="34" t="s">
        <v>330</v>
      </c>
      <c r="B1203" s="31" t="s">
        <v>331</v>
      </c>
      <c r="C1203" t="s">
        <v>1167</v>
      </c>
      <c r="D1203" s="32">
        <f>D1202</f>
        <v>11179.8743093923</v>
      </c>
      <c r="E1203" t="s">
        <v>26</v>
      </c>
      <c r="F1203" s="31" t="s">
        <v>1498</v>
      </c>
      <c r="G1203" t="s">
        <v>28</v>
      </c>
      <c r="H1203" s="1">
        <v>11738.8680248619</v>
      </c>
    </row>
    <row r="1204" spans="8:8" ht="27.75" hidden="1" customHeight="1">
      <c r="A1204" s="31" t="s">
        <v>330</v>
      </c>
      <c r="B1204" s="31" t="s">
        <v>331</v>
      </c>
      <c r="C1204" t="s">
        <v>1167</v>
      </c>
      <c r="D1204" s="32">
        <f>D1203</f>
        <v>11179.8743093923</v>
      </c>
      <c r="E1204" t="s">
        <v>63</v>
      </c>
      <c r="F1204" s="31" t="s">
        <v>1542</v>
      </c>
      <c r="G1204" t="s">
        <v>164</v>
      </c>
      <c r="H1204" s="1">
        <v>11738.8680248619</v>
      </c>
    </row>
    <row r="1205" spans="8:8" ht="27.75" hidden="1" customHeight="1">
      <c r="A1205" s="31" t="s">
        <v>379</v>
      </c>
      <c r="B1205" s="31" t="s">
        <v>387</v>
      </c>
      <c r="C1205" t="s">
        <v>1202</v>
      </c>
      <c r="D1205" s="32">
        <v>11274.2059798943</v>
      </c>
      <c r="E1205" t="s">
        <v>23</v>
      </c>
      <c r="F1205" s="31" t="s">
        <v>1502</v>
      </c>
      <c r="G1205" t="s">
        <v>25</v>
      </c>
      <c r="H1205" s="1">
        <v>11837.916278889</v>
      </c>
    </row>
    <row r="1206" spans="8:8" ht="27.75" hidden="1" customHeight="1">
      <c r="A1206" s="31" t="s">
        <v>379</v>
      </c>
      <c r="B1206" s="31" t="s">
        <v>387</v>
      </c>
      <c r="C1206" t="s">
        <v>1202</v>
      </c>
      <c r="D1206" s="32">
        <f>D1205</f>
        <v>11274.2059798943</v>
      </c>
      <c r="E1206" t="s">
        <v>380</v>
      </c>
      <c r="F1206" s="31" t="s">
        <v>387</v>
      </c>
      <c r="G1206" t="s">
        <v>388</v>
      </c>
      <c r="H1206" s="1">
        <v>11837.916278889</v>
      </c>
    </row>
    <row r="1207" spans="8:8" ht="27.75" hidden="1" customHeight="1">
      <c r="A1207" s="31" t="s">
        <v>379</v>
      </c>
      <c r="B1207" s="31" t="s">
        <v>387</v>
      </c>
      <c r="C1207" t="s">
        <v>1202</v>
      </c>
      <c r="D1207" s="32">
        <f>D1206</f>
        <v>11274.2059798943</v>
      </c>
      <c r="E1207" t="s">
        <v>26</v>
      </c>
      <c r="F1207" s="31" t="s">
        <v>1498</v>
      </c>
      <c r="G1207" t="s">
        <v>28</v>
      </c>
      <c r="H1207" s="1">
        <v>11837.916278889</v>
      </c>
    </row>
    <row r="1208" spans="8:8" ht="27.75" hidden="1" customHeight="1">
      <c r="A1208" s="33" t="s">
        <v>379</v>
      </c>
      <c r="B1208" s="31" t="s">
        <v>387</v>
      </c>
      <c r="C1208" t="s">
        <v>1202</v>
      </c>
      <c r="D1208" s="32">
        <f>D1207</f>
        <v>11274.2059798943</v>
      </c>
      <c r="E1208" t="s">
        <v>63</v>
      </c>
      <c r="F1208" s="31" t="s">
        <v>1542</v>
      </c>
      <c r="G1208" t="s">
        <v>164</v>
      </c>
      <c r="H1208" s="1">
        <v>11837.916278889</v>
      </c>
    </row>
    <row r="1209" spans="8:8" ht="27.75" hidden="1" customHeight="1">
      <c r="A1209" s="34" t="s">
        <v>635</v>
      </c>
      <c r="B1209" s="31" t="s">
        <v>8</v>
      </c>
      <c r="C1209" t="s">
        <v>1301</v>
      </c>
      <c r="D1209" s="32">
        <f>D1208</f>
        <v>11274.2059798943</v>
      </c>
      <c r="E1209" t="s">
        <v>12</v>
      </c>
      <c r="F1209" s="31" t="s">
        <v>1483</v>
      </c>
      <c r="G1209" t="s">
        <v>14</v>
      </c>
      <c r="H1209" s="1">
        <v>12124.0997210367</v>
      </c>
    </row>
    <row r="1210" spans="8:8" ht="27.75" hidden="1" customHeight="1">
      <c r="A1210" s="31" t="s">
        <v>671</v>
      </c>
      <c r="B1210" s="31" t="s">
        <v>676</v>
      </c>
      <c r="C1210" t="s">
        <v>1318</v>
      </c>
      <c r="D1210" s="32">
        <v>11929.5462090164</v>
      </c>
      <c r="E1210" t="s">
        <v>23</v>
      </c>
      <c r="F1210" s="31" t="s">
        <v>1502</v>
      </c>
      <c r="G1210" t="s">
        <v>25</v>
      </c>
      <c r="H1210" s="1">
        <v>12526.0235194672</v>
      </c>
    </row>
    <row r="1211" spans="8:8" ht="27.75" hidden="1" customHeight="1">
      <c r="A1211" s="31" t="s">
        <v>671</v>
      </c>
      <c r="B1211" s="31" t="s">
        <v>676</v>
      </c>
      <c r="C1211" t="s">
        <v>1318</v>
      </c>
      <c r="D1211" s="32">
        <f>D1210</f>
        <v>11929.5462090164</v>
      </c>
      <c r="E1211" t="s">
        <v>69</v>
      </c>
      <c r="F1211" s="31" t="s">
        <v>70</v>
      </c>
      <c r="G1211" t="s">
        <v>71</v>
      </c>
      <c r="H1211" s="1">
        <v>12526.0235194672</v>
      </c>
    </row>
    <row r="1212" spans="8:8" ht="27.75" hidden="1" customHeight="1">
      <c r="A1212" s="31" t="s">
        <v>671</v>
      </c>
      <c r="B1212" s="31" t="s">
        <v>676</v>
      </c>
      <c r="C1212" t="s">
        <v>1318</v>
      </c>
      <c r="D1212" s="32">
        <f>D1211</f>
        <v>11929.5462090164</v>
      </c>
      <c r="E1212" t="s">
        <v>26</v>
      </c>
      <c r="F1212" s="31" t="s">
        <v>1498</v>
      </c>
      <c r="G1212" t="s">
        <v>28</v>
      </c>
      <c r="H1212" s="1">
        <v>12526.0235194672</v>
      </c>
    </row>
    <row r="1213" spans="8:8" ht="27.75" hidden="1" customHeight="1">
      <c r="A1213" s="31" t="s">
        <v>671</v>
      </c>
      <c r="B1213" s="31" t="s">
        <v>676</v>
      </c>
      <c r="C1213" t="s">
        <v>1318</v>
      </c>
      <c r="D1213" s="32">
        <f>D1212</f>
        <v>11929.5462090164</v>
      </c>
      <c r="E1213" t="s">
        <v>672</v>
      </c>
      <c r="F1213" s="31" t="s">
        <v>1571</v>
      </c>
      <c r="G1213" t="s">
        <v>678</v>
      </c>
      <c r="H1213" s="1">
        <v>12526.0235194672</v>
      </c>
    </row>
    <row r="1214" spans="8:8" ht="27.75" hidden="1" customHeight="1">
      <c r="A1214" s="31" t="s">
        <v>671</v>
      </c>
      <c r="B1214" s="31" t="s">
        <v>676</v>
      </c>
      <c r="C1214" t="s">
        <v>1318</v>
      </c>
      <c r="D1214" s="32">
        <f>D1213</f>
        <v>11929.5462090164</v>
      </c>
      <c r="E1214" t="s">
        <v>72</v>
      </c>
      <c r="F1214" s="31" t="s">
        <v>1561</v>
      </c>
      <c r="G1214" t="s">
        <v>205</v>
      </c>
      <c r="H1214" s="1">
        <v>12526.0235194672</v>
      </c>
    </row>
    <row r="1215" spans="8:8" ht="27.75" hidden="1" customHeight="1">
      <c r="A1215" s="31" t="s">
        <v>679</v>
      </c>
      <c r="B1215" s="31" t="s">
        <v>8</v>
      </c>
      <c r="C1215" t="s">
        <v>1318</v>
      </c>
      <c r="D1215" s="32">
        <v>11929.5462090164</v>
      </c>
      <c r="E1215" t="s">
        <v>9</v>
      </c>
      <c r="F1215" s="31" t="s">
        <v>10</v>
      </c>
      <c r="G1215" t="s">
        <v>11</v>
      </c>
      <c r="H1215" s="1">
        <v>12526.0235194672</v>
      </c>
    </row>
    <row r="1216" spans="8:8" ht="27.75" hidden="1" customHeight="1">
      <c r="A1216" s="34" t="s">
        <v>679</v>
      </c>
      <c r="B1216" s="31" t="s">
        <v>193</v>
      </c>
      <c r="C1216" t="s">
        <v>1318</v>
      </c>
      <c r="D1216" s="32">
        <f>D1215</f>
        <v>11929.5462090164</v>
      </c>
      <c r="E1216" t="s">
        <v>63</v>
      </c>
      <c r="F1216" s="31" t="s">
        <v>1510</v>
      </c>
      <c r="G1216" t="s">
        <v>86</v>
      </c>
      <c r="H1216" s="1">
        <v>12526.0235194672</v>
      </c>
    </row>
    <row r="1217" spans="8:8" ht="27.75" hidden="1" customHeight="1">
      <c r="A1217" s="34" t="s">
        <v>828</v>
      </c>
      <c r="B1217" s="31" t="s">
        <v>387</v>
      </c>
      <c r="C1217" t="s">
        <v>1381</v>
      </c>
      <c r="D1217" s="32">
        <v>11950.0333333333</v>
      </c>
      <c r="E1217" t="s">
        <v>23</v>
      </c>
      <c r="F1217" s="31" t="s">
        <v>1502</v>
      </c>
      <c r="G1217" t="s">
        <v>25</v>
      </c>
      <c r="H1217" s="1">
        <v>12547.535</v>
      </c>
    </row>
    <row r="1218" spans="8:8" ht="27.75" hidden="1" customHeight="1">
      <c r="A1218" s="31" t="s">
        <v>828</v>
      </c>
      <c r="B1218" s="31" t="s">
        <v>387</v>
      </c>
      <c r="C1218" t="s">
        <v>1381</v>
      </c>
      <c r="D1218" s="32">
        <f>D1217</f>
        <v>11950.0333333333</v>
      </c>
      <c r="E1218" t="s">
        <v>26</v>
      </c>
      <c r="F1218" s="31" t="s">
        <v>1498</v>
      </c>
      <c r="G1218" t="s">
        <v>28</v>
      </c>
      <c r="H1218" s="1">
        <v>12547.535</v>
      </c>
    </row>
    <row r="1219" spans="8:8" ht="27.75" hidden="1" customHeight="1">
      <c r="A1219" s="31" t="s">
        <v>828</v>
      </c>
      <c r="B1219" s="31" t="s">
        <v>387</v>
      </c>
      <c r="C1219" t="s">
        <v>1381</v>
      </c>
      <c r="D1219" s="32">
        <f>D1218</f>
        <v>11950.0333333333</v>
      </c>
      <c r="E1219" t="s">
        <v>63</v>
      </c>
      <c r="F1219" s="31" t="s">
        <v>1542</v>
      </c>
      <c r="G1219" t="s">
        <v>164</v>
      </c>
      <c r="H1219" s="1">
        <v>12547.535</v>
      </c>
    </row>
    <row r="1220" spans="8:8" ht="27.75" hidden="1" customHeight="1">
      <c r="A1220" s="34" t="s">
        <v>828</v>
      </c>
      <c r="B1220" s="31" t="s">
        <v>387</v>
      </c>
      <c r="C1220" t="s">
        <v>1381</v>
      </c>
      <c r="D1220" s="32">
        <f>D1219</f>
        <v>11950.0333333333</v>
      </c>
      <c r="E1220" t="s">
        <v>831</v>
      </c>
      <c r="F1220" s="31" t="s">
        <v>387</v>
      </c>
      <c r="G1220" t="s">
        <v>832</v>
      </c>
      <c r="H1220" s="1">
        <v>12547.535</v>
      </c>
    </row>
    <row r="1221" spans="8:8" ht="27.75" hidden="1" customHeight="1">
      <c r="A1221" s="34" t="s">
        <v>981</v>
      </c>
      <c r="B1221" s="31" t="s">
        <v>544</v>
      </c>
      <c r="C1221" t="s">
        <v>1438</v>
      </c>
      <c r="D1221" s="32">
        <f>D1220</f>
        <v>11950.0333333333</v>
      </c>
      <c r="E1221" t="s">
        <v>986</v>
      </c>
      <c r="F1221" s="31" t="s">
        <v>556</v>
      </c>
      <c r="G1221" t="s">
        <v>987</v>
      </c>
      <c r="H1221" s="1">
        <v>12894.5313253012</v>
      </c>
    </row>
    <row r="1222" spans="8:8" ht="27.75" hidden="1" customHeight="1">
      <c r="A1222" s="31" t="s">
        <v>909</v>
      </c>
      <c r="B1222" s="31" t="s">
        <v>719</v>
      </c>
      <c r="C1222" t="s">
        <v>1396</v>
      </c>
      <c r="D1222" s="32">
        <v>12724.8679071281</v>
      </c>
      <c r="E1222" t="s">
        <v>715</v>
      </c>
      <c r="F1222" s="31" t="s">
        <v>1553</v>
      </c>
      <c r="G1222" t="s">
        <v>717</v>
      </c>
      <c r="H1222" s="1">
        <v>13361.1113024845</v>
      </c>
    </row>
    <row r="1223" spans="8:8" ht="27.75" hidden="1" customHeight="1">
      <c r="A1223" s="31" t="s">
        <v>909</v>
      </c>
      <c r="B1223" s="31" t="s">
        <v>719</v>
      </c>
      <c r="C1223" t="s">
        <v>1396</v>
      </c>
      <c r="D1223" s="32">
        <f>D1222</f>
        <v>12724.8679071281</v>
      </c>
      <c r="E1223" t="s">
        <v>23</v>
      </c>
      <c r="F1223" s="31" t="s">
        <v>1502</v>
      </c>
      <c r="G1223" t="s">
        <v>25</v>
      </c>
      <c r="H1223" s="1">
        <v>13361.1113024845</v>
      </c>
    </row>
    <row r="1224" spans="8:8" ht="27.75" hidden="1" customHeight="1">
      <c r="A1224" s="31" t="s">
        <v>909</v>
      </c>
      <c r="B1224" s="31" t="s">
        <v>719</v>
      </c>
      <c r="C1224" t="s">
        <v>1396</v>
      </c>
      <c r="D1224" s="32">
        <f>D1223</f>
        <v>12724.8679071281</v>
      </c>
      <c r="E1224" t="s">
        <v>916</v>
      </c>
      <c r="F1224" s="31" t="s">
        <v>719</v>
      </c>
      <c r="G1224" t="s">
        <v>917</v>
      </c>
      <c r="H1224" s="1">
        <v>13361.1113024845</v>
      </c>
    </row>
    <row r="1225" spans="8:8" ht="27.75" hidden="1" customHeight="1">
      <c r="A1225" s="31" t="s">
        <v>909</v>
      </c>
      <c r="B1225" s="31" t="s">
        <v>719</v>
      </c>
      <c r="C1225" t="s">
        <v>1396</v>
      </c>
      <c r="D1225" s="32">
        <f>D1224</f>
        <v>12724.8679071281</v>
      </c>
      <c r="E1225" t="s">
        <v>724</v>
      </c>
      <c r="F1225" s="31" t="s">
        <v>1553</v>
      </c>
      <c r="G1225" t="s">
        <v>725</v>
      </c>
      <c r="H1225" s="1">
        <v>13361.1113024845</v>
      </c>
    </row>
    <row r="1226" spans="8:8" ht="27.75" hidden="1" customHeight="1">
      <c r="A1226" s="31" t="s">
        <v>216</v>
      </c>
      <c r="B1226" s="31" t="s">
        <v>217</v>
      </c>
      <c r="C1226" t="s">
        <v>1128</v>
      </c>
      <c r="D1226" s="32">
        <v>12900.9366536725</v>
      </c>
      <c r="E1226" t="s">
        <v>218</v>
      </c>
      <c r="F1226" s="31" t="s">
        <v>217</v>
      </c>
      <c r="G1226" t="s">
        <v>219</v>
      </c>
      <c r="H1226" s="1">
        <v>13545.9834863562</v>
      </c>
    </row>
    <row r="1227" spans="8:8" ht="27.75" hidden="1" customHeight="1">
      <c r="A1227" s="34" t="s">
        <v>216</v>
      </c>
      <c r="B1227" s="31" t="s">
        <v>217</v>
      </c>
      <c r="C1227" t="s">
        <v>1128</v>
      </c>
      <c r="D1227" s="32">
        <f>D1226</f>
        <v>12900.9366536725</v>
      </c>
      <c r="E1227" t="s">
        <v>23</v>
      </c>
      <c r="F1227" s="31" t="s">
        <v>1502</v>
      </c>
      <c r="G1227" t="s">
        <v>25</v>
      </c>
      <c r="H1227" s="1">
        <v>13545.9834863562</v>
      </c>
    </row>
    <row r="1228" spans="8:8" ht="27.75" hidden="1" customHeight="1">
      <c r="A1228" s="31" t="s">
        <v>216</v>
      </c>
      <c r="B1228" s="31" t="s">
        <v>217</v>
      </c>
      <c r="C1228" t="s">
        <v>1128</v>
      </c>
      <c r="D1228" s="32">
        <f>D1227</f>
        <v>12900.9366536725</v>
      </c>
      <c r="E1228" t="s">
        <v>26</v>
      </c>
      <c r="F1228" s="31" t="s">
        <v>1498</v>
      </c>
      <c r="G1228" t="s">
        <v>28</v>
      </c>
      <c r="H1228" s="1">
        <v>13545.9834863562</v>
      </c>
    </row>
    <row r="1229" spans="8:8" ht="27.75" hidden="1" customHeight="1">
      <c r="A1229" s="34" t="s">
        <v>216</v>
      </c>
      <c r="B1229" s="31" t="s">
        <v>217</v>
      </c>
      <c r="C1229" t="s">
        <v>1128</v>
      </c>
      <c r="D1229" s="32">
        <f>D1228</f>
        <v>12900.9366536725</v>
      </c>
      <c r="E1229" t="s">
        <v>63</v>
      </c>
      <c r="F1229" s="31" t="s">
        <v>1506</v>
      </c>
      <c r="G1229" t="s">
        <v>65</v>
      </c>
      <c r="H1229" s="1">
        <v>13545.9834863562</v>
      </c>
    </row>
    <row r="1230" spans="8:8" ht="27.75" hidden="1" customHeight="1">
      <c r="A1230" s="31" t="s">
        <v>909</v>
      </c>
      <c r="B1230" s="31" t="s">
        <v>181</v>
      </c>
      <c r="C1230" t="s">
        <v>1395</v>
      </c>
      <c r="D1230" s="32">
        <v>6499.60936982673</v>
      </c>
      <c r="E1230" t="s">
        <v>23</v>
      </c>
      <c r="F1230" s="31" t="s">
        <v>1502</v>
      </c>
      <c r="G1230" t="s">
        <v>25</v>
      </c>
      <c r="H1230" s="1">
        <v>13649.1796766361</v>
      </c>
    </row>
    <row r="1231" spans="8:8" ht="27.75" hidden="1" customHeight="1">
      <c r="A1231" s="34" t="s">
        <v>477</v>
      </c>
      <c r="B1231" s="31" t="s">
        <v>387</v>
      </c>
      <c r="C1231" t="s">
        <v>1250</v>
      </c>
      <c r="D1231" s="32">
        <v>13869.3030800169</v>
      </c>
      <c r="E1231" t="s">
        <v>23</v>
      </c>
      <c r="F1231" s="31" t="s">
        <v>1502</v>
      </c>
      <c r="G1231" t="s">
        <v>25</v>
      </c>
      <c r="H1231" s="1">
        <v>14562.7682340178</v>
      </c>
    </row>
    <row r="1232" spans="8:8" ht="27.75" hidden="1" customHeight="1">
      <c r="A1232" s="34" t="s">
        <v>477</v>
      </c>
      <c r="B1232" s="31" t="s">
        <v>387</v>
      </c>
      <c r="C1232" t="s">
        <v>1250</v>
      </c>
      <c r="D1232" s="32">
        <f>D1231</f>
        <v>13869.3030800169</v>
      </c>
      <c r="E1232" t="s">
        <v>26</v>
      </c>
      <c r="F1232" s="31" t="s">
        <v>1498</v>
      </c>
      <c r="G1232" t="s">
        <v>28</v>
      </c>
      <c r="H1232" s="1">
        <v>14562.7682340178</v>
      </c>
    </row>
    <row r="1233" spans="8:8" ht="27.75" hidden="1" customHeight="1">
      <c r="A1233" s="31" t="s">
        <v>477</v>
      </c>
      <c r="B1233" s="31" t="s">
        <v>387</v>
      </c>
      <c r="C1233" t="s">
        <v>1250</v>
      </c>
      <c r="D1233" s="32">
        <f>D1232</f>
        <v>13869.3030800169</v>
      </c>
      <c r="E1233" t="s">
        <v>478</v>
      </c>
      <c r="F1233" s="31" t="s">
        <v>387</v>
      </c>
      <c r="G1233" t="s">
        <v>479</v>
      </c>
      <c r="H1233" s="1">
        <v>14562.7682340178</v>
      </c>
    </row>
    <row r="1234" spans="8:8" ht="27.75" hidden="1" customHeight="1">
      <c r="A1234" s="31" t="s">
        <v>477</v>
      </c>
      <c r="B1234" s="31" t="s">
        <v>387</v>
      </c>
      <c r="C1234" t="s">
        <v>1250</v>
      </c>
      <c r="D1234" s="32">
        <f>D1233</f>
        <v>13869.3030800169</v>
      </c>
      <c r="E1234" t="s">
        <v>63</v>
      </c>
      <c r="F1234" s="31" t="s">
        <v>1506</v>
      </c>
      <c r="G1234" t="s">
        <v>65</v>
      </c>
      <c r="H1234" s="1">
        <v>14562.7682340178</v>
      </c>
    </row>
    <row r="1235" spans="8:8" ht="27.75" hidden="1" customHeight="1">
      <c r="A1235" s="31" t="s">
        <v>870</v>
      </c>
      <c r="B1235" s="31" t="s">
        <v>884</v>
      </c>
      <c r="C1235" t="s">
        <v>1392</v>
      </c>
      <c r="D1235" s="32">
        <v>14312.32</v>
      </c>
      <c r="E1235" t="s">
        <v>23</v>
      </c>
      <c r="F1235" s="31" t="s">
        <v>1502</v>
      </c>
      <c r="G1235" t="s">
        <v>25</v>
      </c>
      <c r="H1235" s="1">
        <v>15027.936</v>
      </c>
    </row>
    <row r="1236" spans="8:8" ht="27.75" hidden="1" customHeight="1">
      <c r="A1236" s="31" t="s">
        <v>870</v>
      </c>
      <c r="B1236" s="31" t="s">
        <v>884</v>
      </c>
      <c r="C1236" t="s">
        <v>1392</v>
      </c>
      <c r="D1236" s="32">
        <f t="shared" si="44" ref="D1236:D1243">D1235</f>
        <v>14312.32</v>
      </c>
      <c r="E1236" t="s">
        <v>26</v>
      </c>
      <c r="F1236" s="31" t="s">
        <v>1498</v>
      </c>
      <c r="G1236" t="s">
        <v>28</v>
      </c>
      <c r="H1236" s="1">
        <v>15027.936</v>
      </c>
    </row>
    <row r="1237" spans="8:8" ht="27.75" hidden="1" customHeight="1">
      <c r="A1237" s="33" t="s">
        <v>870</v>
      </c>
      <c r="B1237" s="31" t="s">
        <v>884</v>
      </c>
      <c r="C1237" t="s">
        <v>1392</v>
      </c>
      <c r="D1237" s="32">
        <f t="shared" si="44"/>
        <v>14312.32</v>
      </c>
      <c r="E1237" t="s">
        <v>885</v>
      </c>
      <c r="F1237" s="31" t="s">
        <v>1572</v>
      </c>
      <c r="G1237" t="s">
        <v>887</v>
      </c>
      <c r="H1237" s="1">
        <v>15027.936</v>
      </c>
    </row>
    <row r="1238" spans="8:8" ht="27.75" hidden="1" customHeight="1">
      <c r="A1238" s="31" t="s">
        <v>870</v>
      </c>
      <c r="B1238" s="31" t="s">
        <v>884</v>
      </c>
      <c r="C1238" t="s">
        <v>1392</v>
      </c>
      <c r="D1238" s="32">
        <f t="shared" si="44"/>
        <v>14312.32</v>
      </c>
      <c r="E1238" t="s">
        <v>803</v>
      </c>
      <c r="F1238" s="31" t="s">
        <v>1534</v>
      </c>
      <c r="G1238" t="s">
        <v>805</v>
      </c>
      <c r="H1238" s="1">
        <v>15027.936</v>
      </c>
    </row>
    <row r="1239" spans="8:8" ht="27.75" hidden="1" customHeight="1">
      <c r="A1239" s="31" t="s">
        <v>870</v>
      </c>
      <c r="B1239" s="31" t="s">
        <v>884</v>
      </c>
      <c r="C1239" t="s">
        <v>1392</v>
      </c>
      <c r="D1239" s="32">
        <f t="shared" si="44"/>
        <v>14312.32</v>
      </c>
      <c r="E1239" t="s">
        <v>721</v>
      </c>
      <c r="F1239" s="31" t="s">
        <v>1518</v>
      </c>
      <c r="G1239" t="s">
        <v>723</v>
      </c>
      <c r="H1239" s="1">
        <v>15027.936</v>
      </c>
    </row>
    <row r="1240" spans="8:8" ht="27.75" hidden="1" customHeight="1">
      <c r="A1240" s="31" t="s">
        <v>870</v>
      </c>
      <c r="B1240" s="31" t="s">
        <v>884</v>
      </c>
      <c r="C1240" t="s">
        <v>1392</v>
      </c>
      <c r="D1240" s="32">
        <f t="shared" si="44"/>
        <v>14312.32</v>
      </c>
      <c r="E1240" t="s">
        <v>808</v>
      </c>
      <c r="F1240" s="31" t="s">
        <v>1558</v>
      </c>
      <c r="G1240" t="s">
        <v>810</v>
      </c>
      <c r="H1240" s="1">
        <v>15027.936</v>
      </c>
    </row>
    <row r="1241" spans="8:8" ht="27.75" hidden="1" customHeight="1">
      <c r="A1241" s="31" t="s">
        <v>870</v>
      </c>
      <c r="B1241" s="31" t="s">
        <v>884</v>
      </c>
      <c r="C1241" t="s">
        <v>1392</v>
      </c>
      <c r="D1241" s="32">
        <f t="shared" si="44"/>
        <v>14312.32</v>
      </c>
      <c r="E1241" t="s">
        <v>888</v>
      </c>
      <c r="F1241" s="31" t="s">
        <v>429</v>
      </c>
      <c r="G1241" t="s">
        <v>889</v>
      </c>
      <c r="H1241" s="1">
        <v>15027.936</v>
      </c>
    </row>
    <row r="1242" spans="8:8" ht="27.75" hidden="1" customHeight="1">
      <c r="A1242" s="31" t="s">
        <v>870</v>
      </c>
      <c r="B1242" s="31" t="s">
        <v>884</v>
      </c>
      <c r="C1242" t="s">
        <v>1392</v>
      </c>
      <c r="D1242" s="32">
        <f t="shared" si="44"/>
        <v>14312.32</v>
      </c>
      <c r="E1242" t="s">
        <v>890</v>
      </c>
      <c r="F1242" s="31" t="s">
        <v>429</v>
      </c>
      <c r="G1242" t="s">
        <v>891</v>
      </c>
      <c r="H1242" s="1">
        <v>15027.936</v>
      </c>
    </row>
    <row r="1243" spans="8:8" ht="27.75" hidden="1" customHeight="1">
      <c r="A1243" s="31" t="s">
        <v>870</v>
      </c>
      <c r="B1243" s="31" t="s">
        <v>884</v>
      </c>
      <c r="C1243" t="s">
        <v>1392</v>
      </c>
      <c r="D1243" s="32">
        <f t="shared" si="44"/>
        <v>14312.32</v>
      </c>
      <c r="E1243" t="s">
        <v>726</v>
      </c>
      <c r="F1243" s="31" t="s">
        <v>1535</v>
      </c>
      <c r="G1243" t="s">
        <v>728</v>
      </c>
      <c r="H1243" s="1">
        <v>15027.936</v>
      </c>
    </row>
    <row r="1244" spans="8:8" ht="27.75" hidden="1" customHeight="1">
      <c r="A1244" s="34" t="s">
        <v>379</v>
      </c>
      <c r="B1244" s="31" t="s">
        <v>66</v>
      </c>
      <c r="C1244" t="s">
        <v>1198</v>
      </c>
      <c r="D1244" s="32">
        <v>14326.7423096576</v>
      </c>
      <c r="E1244" t="s">
        <v>23</v>
      </c>
      <c r="F1244" s="31" t="s">
        <v>1502</v>
      </c>
      <c r="G1244" t="s">
        <v>25</v>
      </c>
      <c r="H1244" s="1">
        <v>15043.0794251405</v>
      </c>
    </row>
    <row r="1245" spans="8:8" ht="27.75" hidden="1" customHeight="1">
      <c r="A1245" s="34" t="s">
        <v>379</v>
      </c>
      <c r="B1245" s="31" t="s">
        <v>66</v>
      </c>
      <c r="C1245" t="s">
        <v>1198</v>
      </c>
      <c r="D1245" s="32">
        <f>D1244</f>
        <v>14326.7423096576</v>
      </c>
      <c r="E1245" t="s">
        <v>69</v>
      </c>
      <c r="F1245" s="31" t="s">
        <v>70</v>
      </c>
      <c r="G1245" t="s">
        <v>71</v>
      </c>
      <c r="H1245" s="1">
        <v>15043.0794251405</v>
      </c>
    </row>
    <row r="1246" spans="8:8" ht="27.75" hidden="1" customHeight="1">
      <c r="A1246" s="34" t="s">
        <v>379</v>
      </c>
      <c r="B1246" s="31" t="s">
        <v>66</v>
      </c>
      <c r="C1246" t="s">
        <v>1198</v>
      </c>
      <c r="D1246" s="32">
        <f>D1245</f>
        <v>14326.7423096576</v>
      </c>
      <c r="E1246" t="s">
        <v>382</v>
      </c>
      <c r="F1246" s="31" t="s">
        <v>66</v>
      </c>
      <c r="G1246" t="s">
        <v>383</v>
      </c>
      <c r="H1246" s="1">
        <v>15043.0794251405</v>
      </c>
    </row>
    <row r="1247" spans="8:8" ht="27.75" hidden="1" customHeight="1">
      <c r="A1247" s="34" t="s">
        <v>379</v>
      </c>
      <c r="B1247" s="31" t="s">
        <v>66</v>
      </c>
      <c r="C1247" t="s">
        <v>1198</v>
      </c>
      <c r="D1247" s="32">
        <f>D1246</f>
        <v>14326.7423096576</v>
      </c>
      <c r="E1247" t="s">
        <v>26</v>
      </c>
      <c r="F1247" s="31" t="s">
        <v>1498</v>
      </c>
      <c r="G1247" t="s">
        <v>28</v>
      </c>
      <c r="H1247" s="1">
        <v>15043.0794251405</v>
      </c>
    </row>
    <row r="1248" spans="8:8" ht="27.75" hidden="1" customHeight="1">
      <c r="A1248" s="34" t="s">
        <v>379</v>
      </c>
      <c r="B1248" s="31" t="s">
        <v>66</v>
      </c>
      <c r="C1248" t="s">
        <v>1198</v>
      </c>
      <c r="D1248" s="32">
        <f>D1247</f>
        <v>14326.7423096576</v>
      </c>
      <c r="E1248" t="s">
        <v>72</v>
      </c>
      <c r="F1248" s="31" t="s">
        <v>1562</v>
      </c>
      <c r="G1248" t="s">
        <v>223</v>
      </c>
      <c r="H1248" s="1">
        <v>15043.0794251405</v>
      </c>
    </row>
    <row r="1249" spans="8:8" ht="27.75" hidden="1" customHeight="1">
      <c r="A1249" s="31" t="s">
        <v>927</v>
      </c>
      <c r="B1249" s="31" t="s">
        <v>437</v>
      </c>
      <c r="C1249" t="s">
        <v>1407</v>
      </c>
      <c r="D1249" s="32">
        <v>7199.20681671333</v>
      </c>
      <c r="E1249" t="s">
        <v>23</v>
      </c>
      <c r="F1249" s="31" t="s">
        <v>1502</v>
      </c>
      <c r="G1249" t="s">
        <v>25</v>
      </c>
      <c r="H1249" s="1">
        <v>15118.334315098</v>
      </c>
    </row>
    <row r="1250" spans="8:8" ht="27.75" hidden="1" customHeight="1">
      <c r="A1250" s="31" t="s">
        <v>634</v>
      </c>
      <c r="B1250" s="31" t="s">
        <v>8</v>
      </c>
      <c r="C1250" t="s">
        <v>1301</v>
      </c>
      <c r="D1250" s="32">
        <f>D1249</f>
        <v>7199.20681671333</v>
      </c>
      <c r="E1250" t="s">
        <v>12</v>
      </c>
      <c r="F1250" s="31" t="s">
        <v>1483</v>
      </c>
      <c r="G1250" t="s">
        <v>14</v>
      </c>
      <c r="H1250" s="1">
        <v>15155.1246512959</v>
      </c>
    </row>
    <row r="1251" spans="8:8" ht="27.75" hidden="1" customHeight="1">
      <c r="A1251" s="34" t="s">
        <v>731</v>
      </c>
      <c r="B1251" s="31" t="s">
        <v>141</v>
      </c>
      <c r="C1251" t="s">
        <v>1333</v>
      </c>
      <c r="D1251" s="32">
        <v>14712.9354190889</v>
      </c>
      <c r="E1251" t="s">
        <v>23</v>
      </c>
      <c r="F1251" s="31" t="s">
        <v>1502</v>
      </c>
      <c r="G1251" t="s">
        <v>25</v>
      </c>
      <c r="H1251" s="1">
        <v>15448.5821900433</v>
      </c>
    </row>
    <row r="1252" spans="8:8" ht="27.75" hidden="1" customHeight="1">
      <c r="A1252" s="31" t="s">
        <v>731</v>
      </c>
      <c r="B1252" s="31" t="s">
        <v>141</v>
      </c>
      <c r="C1252" t="s">
        <v>1333</v>
      </c>
      <c r="D1252" s="32">
        <f>D1251</f>
        <v>14712.9354190889</v>
      </c>
      <c r="E1252" t="s">
        <v>69</v>
      </c>
      <c r="F1252" s="31" t="s">
        <v>70</v>
      </c>
      <c r="G1252" t="s">
        <v>71</v>
      </c>
      <c r="H1252" s="1">
        <v>15448.5821900433</v>
      </c>
    </row>
    <row r="1253" spans="8:8" ht="27.75" hidden="1" customHeight="1">
      <c r="A1253" s="34" t="s">
        <v>731</v>
      </c>
      <c r="B1253" s="31" t="s">
        <v>141</v>
      </c>
      <c r="C1253" t="s">
        <v>1333</v>
      </c>
      <c r="D1253" s="32">
        <f>D1252</f>
        <v>14712.9354190889</v>
      </c>
      <c r="E1253" t="s">
        <v>26</v>
      </c>
      <c r="F1253" s="31" t="s">
        <v>1498</v>
      </c>
      <c r="G1253" t="s">
        <v>28</v>
      </c>
      <c r="H1253" s="1">
        <v>15448.5821900433</v>
      </c>
    </row>
    <row r="1254" spans="8:8" ht="27.75" hidden="1" customHeight="1">
      <c r="A1254" s="31" t="s">
        <v>731</v>
      </c>
      <c r="B1254" s="31" t="s">
        <v>141</v>
      </c>
      <c r="C1254" t="s">
        <v>1333</v>
      </c>
      <c r="D1254" s="32">
        <f>D1253</f>
        <v>14712.9354190889</v>
      </c>
      <c r="E1254" t="s">
        <v>732</v>
      </c>
      <c r="F1254" s="31" t="s">
        <v>141</v>
      </c>
      <c r="G1254" t="s">
        <v>733</v>
      </c>
      <c r="H1254" s="1">
        <v>15448.5821900433</v>
      </c>
    </row>
    <row r="1255" spans="8:8" ht="27.75" hidden="1" customHeight="1">
      <c r="A1255" s="34" t="s">
        <v>731</v>
      </c>
      <c r="B1255" s="31" t="s">
        <v>141</v>
      </c>
      <c r="C1255" t="s">
        <v>1333</v>
      </c>
      <c r="D1255" s="32">
        <f>D1254</f>
        <v>14712.9354190889</v>
      </c>
      <c r="E1255" t="s">
        <v>72</v>
      </c>
      <c r="F1255" s="31" t="s">
        <v>1520</v>
      </c>
      <c r="G1255" t="s">
        <v>74</v>
      </c>
      <c r="H1255" s="1">
        <v>15448.5821900433</v>
      </c>
    </row>
    <row r="1256" spans="8:8" ht="27.75" hidden="1" customHeight="1">
      <c r="A1256" s="34" t="s">
        <v>792</v>
      </c>
      <c r="B1256" s="31" t="s">
        <v>160</v>
      </c>
      <c r="C1256" t="s">
        <v>1369</v>
      </c>
      <c r="D1256" s="32">
        <v>14736.7355605889</v>
      </c>
      <c r="E1256" t="s">
        <v>23</v>
      </c>
      <c r="F1256" s="31" t="s">
        <v>1502</v>
      </c>
      <c r="G1256" t="s">
        <v>25</v>
      </c>
      <c r="H1256" s="1">
        <v>15473.5723386183</v>
      </c>
    </row>
    <row r="1257" spans="8:8" ht="27.75" hidden="1" customHeight="1">
      <c r="A1257" s="31" t="s">
        <v>792</v>
      </c>
      <c r="B1257" s="31" t="s">
        <v>160</v>
      </c>
      <c r="C1257" t="s">
        <v>1369</v>
      </c>
      <c r="D1257" s="32">
        <f>D1256</f>
        <v>14736.7355605889</v>
      </c>
      <c r="E1257" t="s">
        <v>26</v>
      </c>
      <c r="F1257" s="31" t="s">
        <v>1498</v>
      </c>
      <c r="G1257" t="s">
        <v>28</v>
      </c>
      <c r="H1257" s="1">
        <v>15473.5723386183</v>
      </c>
    </row>
    <row r="1258" spans="8:8" ht="27.75" hidden="1" customHeight="1">
      <c r="A1258" s="34" t="s">
        <v>792</v>
      </c>
      <c r="B1258" s="31" t="s">
        <v>160</v>
      </c>
      <c r="C1258" t="s">
        <v>1369</v>
      </c>
      <c r="D1258" s="32">
        <f>D1257</f>
        <v>14736.7355605889</v>
      </c>
      <c r="E1258" t="s">
        <v>63</v>
      </c>
      <c r="F1258" s="31" t="s">
        <v>1511</v>
      </c>
      <c r="G1258" t="s">
        <v>169</v>
      </c>
      <c r="H1258" s="1">
        <v>15473.5723386183</v>
      </c>
    </row>
    <row r="1259" spans="8:8" ht="27.75" hidden="1" customHeight="1">
      <c r="A1259" s="31" t="s">
        <v>792</v>
      </c>
      <c r="B1259" s="31" t="s">
        <v>160</v>
      </c>
      <c r="C1259" t="s">
        <v>1369</v>
      </c>
      <c r="D1259" s="32">
        <f>D1258</f>
        <v>14736.7355605889</v>
      </c>
      <c r="E1259" t="s">
        <v>795</v>
      </c>
      <c r="F1259" s="31" t="s">
        <v>160</v>
      </c>
      <c r="G1259" t="s">
        <v>796</v>
      </c>
      <c r="H1259" s="1">
        <v>15473.5723386183</v>
      </c>
    </row>
    <row r="1260" spans="8:8" ht="27.75" hidden="1" customHeight="1">
      <c r="A1260" s="34" t="s">
        <v>797</v>
      </c>
      <c r="B1260" s="31" t="s">
        <v>160</v>
      </c>
      <c r="C1260" t="s">
        <v>1373</v>
      </c>
      <c r="D1260" s="32">
        <v>14736.7355605889</v>
      </c>
      <c r="E1260" t="s">
        <v>69</v>
      </c>
      <c r="F1260" s="31" t="s">
        <v>70</v>
      </c>
      <c r="G1260" t="s">
        <v>71</v>
      </c>
      <c r="H1260" s="1">
        <v>15473.5723386183</v>
      </c>
    </row>
    <row r="1261" spans="8:8" ht="27.75" hidden="1" customHeight="1">
      <c r="A1261" s="31" t="s">
        <v>870</v>
      </c>
      <c r="B1261" s="31" t="s">
        <v>813</v>
      </c>
      <c r="C1261" t="s">
        <v>1394</v>
      </c>
      <c r="D1261" s="32">
        <f>D1260</f>
        <v>14736.7355605889</v>
      </c>
      <c r="E1261" t="s">
        <v>69</v>
      </c>
      <c r="F1261" s="31" t="s">
        <v>70</v>
      </c>
      <c r="G1261" t="s">
        <v>71</v>
      </c>
      <c r="H1261" s="1">
        <v>16772.5045782264</v>
      </c>
    </row>
    <row r="1262" spans="8:8" ht="27.75" hidden="1" customHeight="1">
      <c r="A1262" s="34" t="s">
        <v>170</v>
      </c>
      <c r="B1262" s="31" t="s">
        <v>171</v>
      </c>
      <c r="C1262" t="s">
        <v>1107</v>
      </c>
      <c r="D1262" s="32">
        <v>16157.7539966344</v>
      </c>
      <c r="E1262" t="s">
        <v>172</v>
      </c>
      <c r="F1262" s="31" t="s">
        <v>171</v>
      </c>
      <c r="G1262" t="s">
        <v>174</v>
      </c>
      <c r="H1262" s="1">
        <v>16965.6416964661</v>
      </c>
    </row>
    <row r="1263" spans="8:8" ht="27.75" hidden="1" customHeight="1">
      <c r="A1263" s="31" t="s">
        <v>170</v>
      </c>
      <c r="B1263" s="31" t="s">
        <v>171</v>
      </c>
      <c r="C1263" t="s">
        <v>1107</v>
      </c>
      <c r="D1263" s="32">
        <f>D1262</f>
        <v>16157.7539966344</v>
      </c>
      <c r="E1263" t="s">
        <v>175</v>
      </c>
      <c r="F1263" s="31" t="s">
        <v>1573</v>
      </c>
      <c r="G1263" t="s">
        <v>177</v>
      </c>
      <c r="H1263" s="1">
        <v>16965.6416964661</v>
      </c>
    </row>
    <row r="1264" spans="8:8" ht="27.75" hidden="1" customHeight="1">
      <c r="A1264" s="34" t="s">
        <v>170</v>
      </c>
      <c r="B1264" s="31" t="s">
        <v>171</v>
      </c>
      <c r="C1264" t="s">
        <v>1107</v>
      </c>
      <c r="D1264" s="32">
        <f>D1263</f>
        <v>16157.7539966344</v>
      </c>
      <c r="E1264" t="s">
        <v>26</v>
      </c>
      <c r="F1264" s="31" t="s">
        <v>1498</v>
      </c>
      <c r="G1264" t="s">
        <v>28</v>
      </c>
      <c r="H1264" s="1">
        <v>16965.6416964661</v>
      </c>
    </row>
    <row r="1265" spans="8:8" ht="27.75" hidden="1" customHeight="1">
      <c r="A1265" s="31" t="s">
        <v>170</v>
      </c>
      <c r="B1265" s="31" t="s">
        <v>171</v>
      </c>
      <c r="C1265" t="s">
        <v>1107</v>
      </c>
      <c r="D1265" s="32">
        <f>D1264</f>
        <v>16157.7539966344</v>
      </c>
      <c r="E1265" t="s">
        <v>132</v>
      </c>
      <c r="F1265" s="31" t="s">
        <v>133</v>
      </c>
      <c r="G1265" t="s">
        <v>134</v>
      </c>
      <c r="H1265" s="1">
        <v>16965.6416964661</v>
      </c>
    </row>
    <row r="1266" spans="8:8" ht="27.75" hidden="1" customHeight="1">
      <c r="A1266" s="34" t="s">
        <v>170</v>
      </c>
      <c r="B1266" s="31" t="s">
        <v>171</v>
      </c>
      <c r="C1266" t="s">
        <v>1107</v>
      </c>
      <c r="D1266" s="32">
        <f>D1265</f>
        <v>16157.7539966344</v>
      </c>
      <c r="E1266" t="s">
        <v>135</v>
      </c>
      <c r="F1266" s="31" t="s">
        <v>1513</v>
      </c>
      <c r="G1266" t="s">
        <v>137</v>
      </c>
      <c r="H1266" s="1">
        <v>16965.6416964661</v>
      </c>
    </row>
    <row r="1267" spans="8:8" ht="27.75" hidden="1" customHeight="1">
      <c r="A1267" s="34" t="s">
        <v>170</v>
      </c>
      <c r="B1267" s="31" t="s">
        <v>171</v>
      </c>
      <c r="C1267" t="s">
        <v>1107</v>
      </c>
      <c r="D1267" s="32">
        <f>D1266</f>
        <v>16157.7539966344</v>
      </c>
      <c r="E1267" t="s">
        <v>63</v>
      </c>
      <c r="F1267" s="31" t="s">
        <v>1510</v>
      </c>
      <c r="G1267" t="s">
        <v>86</v>
      </c>
      <c r="H1267" s="1">
        <v>16965.6416964661</v>
      </c>
    </row>
    <row r="1268" spans="8:8" ht="27.75" hidden="1" customHeight="1">
      <c r="A1268" s="31" t="s">
        <v>159</v>
      </c>
      <c r="B1268" s="31" t="s">
        <v>160</v>
      </c>
      <c r="C1268" t="s">
        <v>1104</v>
      </c>
      <c r="D1268" s="32">
        <v>16909.7264765784</v>
      </c>
      <c r="E1268" t="s">
        <v>161</v>
      </c>
      <c r="F1268" s="31" t="s">
        <v>160</v>
      </c>
      <c r="G1268" t="s">
        <v>162</v>
      </c>
      <c r="H1268" s="1">
        <v>17755.2128004073</v>
      </c>
    </row>
    <row r="1269" spans="8:8" ht="27.75" hidden="1" customHeight="1">
      <c r="A1269" s="31" t="s">
        <v>159</v>
      </c>
      <c r="B1269" s="31" t="s">
        <v>160</v>
      </c>
      <c r="C1269" t="s">
        <v>1104</v>
      </c>
      <c r="D1269" s="32">
        <f>D1268</f>
        <v>16909.7264765784</v>
      </c>
      <c r="E1269" t="s">
        <v>23</v>
      </c>
      <c r="F1269" s="31" t="s">
        <v>1502</v>
      </c>
      <c r="G1269" t="s">
        <v>25</v>
      </c>
      <c r="H1269" s="1">
        <v>17755.2128004073</v>
      </c>
    </row>
    <row r="1270" spans="8:8" ht="27.75" hidden="1" customHeight="1">
      <c r="A1270" s="31" t="s">
        <v>159</v>
      </c>
      <c r="B1270" s="31" t="s">
        <v>160</v>
      </c>
      <c r="C1270" t="s">
        <v>1104</v>
      </c>
      <c r="D1270" s="32">
        <f>D1269</f>
        <v>16909.7264765784</v>
      </c>
      <c r="E1270" t="s">
        <v>26</v>
      </c>
      <c r="F1270" s="31" t="s">
        <v>1498</v>
      </c>
      <c r="G1270" t="s">
        <v>28</v>
      </c>
      <c r="H1270" s="1">
        <v>17755.2128004073</v>
      </c>
    </row>
    <row r="1271" spans="8:8" ht="27.75" hidden="1" customHeight="1">
      <c r="A1271" s="31" t="s">
        <v>159</v>
      </c>
      <c r="B1271" s="31" t="s">
        <v>160</v>
      </c>
      <c r="C1271" t="s">
        <v>1104</v>
      </c>
      <c r="D1271" s="32">
        <f>D1270</f>
        <v>16909.7264765784</v>
      </c>
      <c r="E1271" t="s">
        <v>63</v>
      </c>
      <c r="F1271" s="31" t="s">
        <v>1542</v>
      </c>
      <c r="G1271" t="s">
        <v>164</v>
      </c>
      <c r="H1271" s="1">
        <v>17755.2128004073</v>
      </c>
    </row>
    <row r="1272" spans="8:8" ht="27.75" hidden="1" customHeight="1">
      <c r="A1272" s="31" t="s">
        <v>981</v>
      </c>
      <c r="B1272" s="31" t="s">
        <v>181</v>
      </c>
      <c r="C1272" t="s">
        <v>1441</v>
      </c>
      <c r="D1272" s="32">
        <f>D1271</f>
        <v>16909.7264765784</v>
      </c>
      <c r="E1272" t="s">
        <v>982</v>
      </c>
      <c r="F1272" s="31" t="s">
        <v>181</v>
      </c>
      <c r="G1272" t="s">
        <v>995</v>
      </c>
      <c r="H1272" s="1">
        <v>18301.9988663484</v>
      </c>
    </row>
    <row r="1273" spans="8:8" ht="27.75" hidden="1" customHeight="1">
      <c r="A1273" s="31" t="s">
        <v>981</v>
      </c>
      <c r="B1273" s="31" t="s">
        <v>181</v>
      </c>
      <c r="C1273" t="s">
        <v>1441</v>
      </c>
      <c r="D1273" s="32">
        <f>D1272</f>
        <v>16909.7264765784</v>
      </c>
      <c r="E1273" t="s">
        <v>984</v>
      </c>
      <c r="F1273" s="31" t="s">
        <v>1503</v>
      </c>
      <c r="G1273" t="s">
        <v>998</v>
      </c>
      <c r="H1273" s="1">
        <v>18301.9988663484</v>
      </c>
    </row>
    <row r="1274" spans="8:8" ht="27.75" hidden="1" customHeight="1">
      <c r="A1274" s="31" t="s">
        <v>414</v>
      </c>
      <c r="B1274" s="31" t="s">
        <v>102</v>
      </c>
      <c r="C1274" t="s">
        <v>1220</v>
      </c>
      <c r="D1274" s="32">
        <v>17431.9794305401</v>
      </c>
      <c r="E1274" t="s">
        <v>23</v>
      </c>
      <c r="F1274" s="31" t="s">
        <v>1502</v>
      </c>
      <c r="G1274" t="s">
        <v>25</v>
      </c>
      <c r="H1274" s="1">
        <v>18303.5784020671</v>
      </c>
    </row>
    <row r="1275" spans="8:8" ht="27.75" hidden="1" customHeight="1">
      <c r="A1275" s="31" t="s">
        <v>414</v>
      </c>
      <c r="B1275" s="31" t="s">
        <v>102</v>
      </c>
      <c r="C1275" t="s">
        <v>1220</v>
      </c>
      <c r="D1275" s="32">
        <f>D1274</f>
        <v>17431.9794305401</v>
      </c>
      <c r="E1275" t="s">
        <v>69</v>
      </c>
      <c r="F1275" s="31" t="s">
        <v>70</v>
      </c>
      <c r="G1275" t="s">
        <v>71</v>
      </c>
      <c r="H1275" s="1">
        <v>18303.5784020671</v>
      </c>
    </row>
    <row r="1276" spans="8:8" ht="27.75" hidden="1" customHeight="1">
      <c r="A1276" s="31" t="s">
        <v>414</v>
      </c>
      <c r="B1276" s="31" t="s">
        <v>102</v>
      </c>
      <c r="C1276" t="s">
        <v>1220</v>
      </c>
      <c r="D1276" s="32">
        <f>D1275</f>
        <v>17431.9794305401</v>
      </c>
      <c r="E1276" t="s">
        <v>26</v>
      </c>
      <c r="F1276" s="31" t="s">
        <v>1498</v>
      </c>
      <c r="G1276" t="s">
        <v>28</v>
      </c>
      <c r="H1276" s="1">
        <v>18303.5784020671</v>
      </c>
    </row>
    <row r="1277" spans="8:8" ht="27.75" hidden="1" customHeight="1">
      <c r="A1277" s="31" t="s">
        <v>414</v>
      </c>
      <c r="B1277" s="31" t="s">
        <v>102</v>
      </c>
      <c r="C1277" t="s">
        <v>1220</v>
      </c>
      <c r="D1277" s="32">
        <f>D1276</f>
        <v>17431.9794305401</v>
      </c>
      <c r="E1277" t="s">
        <v>415</v>
      </c>
      <c r="F1277" s="31" t="s">
        <v>102</v>
      </c>
      <c r="G1277" t="s">
        <v>416</v>
      </c>
      <c r="H1277" s="1">
        <v>18303.5784020671</v>
      </c>
    </row>
    <row r="1278" spans="8:8" ht="27.75" hidden="1" customHeight="1">
      <c r="A1278" s="31" t="s">
        <v>414</v>
      </c>
      <c r="B1278" s="31" t="s">
        <v>102</v>
      </c>
      <c r="C1278" t="s">
        <v>1220</v>
      </c>
      <c r="D1278" s="32">
        <f>D1277</f>
        <v>17431.9794305401</v>
      </c>
      <c r="E1278" t="s">
        <v>417</v>
      </c>
      <c r="F1278" s="31" t="s">
        <v>1574</v>
      </c>
      <c r="G1278" t="s">
        <v>419</v>
      </c>
      <c r="H1278" s="1">
        <v>18303.5784020671</v>
      </c>
    </row>
    <row r="1279" spans="8:8" ht="27.75" hidden="1" customHeight="1">
      <c r="A1279" s="31" t="s">
        <v>414</v>
      </c>
      <c r="B1279" s="31" t="s">
        <v>102</v>
      </c>
      <c r="C1279" t="s">
        <v>1220</v>
      </c>
      <c r="D1279" s="32">
        <f>D1278</f>
        <v>17431.9794305401</v>
      </c>
      <c r="E1279" t="s">
        <v>72</v>
      </c>
      <c r="F1279" s="31" t="s">
        <v>1520</v>
      </c>
      <c r="G1279" t="s">
        <v>74</v>
      </c>
      <c r="H1279" s="1">
        <v>18303.5784020671</v>
      </c>
    </row>
    <row r="1280" spans="8:8" ht="27.75" hidden="1" customHeight="1">
      <c r="A1280" s="31" t="s">
        <v>1019</v>
      </c>
      <c r="B1280" s="31" t="s">
        <v>1020</v>
      </c>
      <c r="C1280" t="s">
        <v>1446</v>
      </c>
      <c r="D1280" s="32">
        <v>17665.5628205128</v>
      </c>
      <c r="E1280" t="s">
        <v>23</v>
      </c>
      <c r="F1280" s="31" t="s">
        <v>1502</v>
      </c>
      <c r="G1280" t="s">
        <v>25</v>
      </c>
      <c r="H1280" s="1">
        <v>18548.8409615385</v>
      </c>
    </row>
    <row r="1281" spans="8:8" ht="27.75" hidden="1" customHeight="1">
      <c r="A1281" s="31" t="s">
        <v>1019</v>
      </c>
      <c r="B1281" s="31" t="s">
        <v>1020</v>
      </c>
      <c r="C1281" t="s">
        <v>1446</v>
      </c>
      <c r="D1281" s="32">
        <f>D1280</f>
        <v>17665.5628205128</v>
      </c>
      <c r="E1281" t="s">
        <v>69</v>
      </c>
      <c r="F1281" s="31" t="s">
        <v>70</v>
      </c>
      <c r="G1281" t="s">
        <v>71</v>
      </c>
      <c r="H1281" s="1">
        <v>18548.8409615385</v>
      </c>
    </row>
    <row r="1282" spans="8:8" ht="27.75" hidden="1" customHeight="1">
      <c r="A1282" s="31" t="s">
        <v>1019</v>
      </c>
      <c r="B1282" s="31" t="s">
        <v>1020</v>
      </c>
      <c r="C1282" t="s">
        <v>1446</v>
      </c>
      <c r="D1282" s="32">
        <f>D1281</f>
        <v>17665.5628205128</v>
      </c>
      <c r="E1282" t="s">
        <v>26</v>
      </c>
      <c r="F1282" s="31" t="s">
        <v>1498</v>
      </c>
      <c r="G1282" t="s">
        <v>28</v>
      </c>
      <c r="H1282" s="1">
        <v>18548.8409615385</v>
      </c>
    </row>
    <row r="1283" spans="8:8" ht="27.75" hidden="1" customHeight="1">
      <c r="A1283" s="31" t="s">
        <v>1019</v>
      </c>
      <c r="B1283" s="31" t="s">
        <v>1020</v>
      </c>
      <c r="C1283" t="s">
        <v>1446</v>
      </c>
      <c r="D1283" s="32">
        <f>D1282</f>
        <v>17665.5628205128</v>
      </c>
      <c r="E1283" t="s">
        <v>72</v>
      </c>
      <c r="F1283" s="31" t="s">
        <v>1562</v>
      </c>
      <c r="G1283" t="s">
        <v>223</v>
      </c>
      <c r="H1283" s="1">
        <v>18548.8409615385</v>
      </c>
    </row>
    <row r="1284" spans="8:8" ht="27.75" hidden="1" customHeight="1">
      <c r="A1284" s="31" t="s">
        <v>1019</v>
      </c>
      <c r="B1284" s="31" t="s">
        <v>1020</v>
      </c>
      <c r="C1284" t="s">
        <v>1446</v>
      </c>
      <c r="D1284" s="32">
        <f>D1283</f>
        <v>17665.5628205128</v>
      </c>
      <c r="E1284" t="s">
        <v>1021</v>
      </c>
      <c r="F1284" s="31" t="s">
        <v>1020</v>
      </c>
      <c r="G1284" t="s">
        <v>1022</v>
      </c>
      <c r="H1284" s="1">
        <v>18548.8409615385</v>
      </c>
    </row>
    <row r="1285" spans="8:8" ht="27.75" hidden="1" customHeight="1">
      <c r="A1285" s="31" t="s">
        <v>230</v>
      </c>
      <c r="B1285" s="31" t="s">
        <v>181</v>
      </c>
      <c r="C1285" t="s">
        <v>1134</v>
      </c>
      <c r="D1285" s="32">
        <f>D1284</f>
        <v>17665.5628205128</v>
      </c>
      <c r="E1285" t="s">
        <v>23</v>
      </c>
      <c r="F1285" s="31" t="s">
        <v>1502</v>
      </c>
      <c r="G1285" t="s">
        <v>25</v>
      </c>
      <c r="H1285" s="1">
        <v>19158.9272368421</v>
      </c>
    </row>
    <row r="1286" spans="8:8" ht="27.75" hidden="1" customHeight="1">
      <c r="A1286" s="34" t="s">
        <v>509</v>
      </c>
      <c r="B1286" s="31" t="s">
        <v>429</v>
      </c>
      <c r="C1286" t="s">
        <v>1267</v>
      </c>
      <c r="D1286" s="32">
        <v>18336.9940152339</v>
      </c>
      <c r="E1286" t="s">
        <v>23</v>
      </c>
      <c r="F1286" s="31" t="s">
        <v>1502</v>
      </c>
      <c r="G1286" t="s">
        <v>25</v>
      </c>
      <c r="H1286" s="1">
        <v>19253.8437159956</v>
      </c>
    </row>
    <row r="1287" spans="8:8" ht="27.75" hidden="1" customHeight="1">
      <c r="A1287" s="34" t="s">
        <v>509</v>
      </c>
      <c r="B1287" s="31" t="s">
        <v>429</v>
      </c>
      <c r="C1287" t="s">
        <v>1267</v>
      </c>
      <c r="D1287" s="32">
        <f>D1286</f>
        <v>18336.9940152339</v>
      </c>
      <c r="E1287" t="s">
        <v>69</v>
      </c>
      <c r="F1287" s="31" t="s">
        <v>70</v>
      </c>
      <c r="G1287" t="s">
        <v>71</v>
      </c>
      <c r="H1287" s="1">
        <v>19253.8437159956</v>
      </c>
    </row>
    <row r="1288" spans="8:8" ht="27.75" hidden="1" customHeight="1">
      <c r="A1288" s="31" t="s">
        <v>509</v>
      </c>
      <c r="B1288" s="31" t="s">
        <v>429</v>
      </c>
      <c r="C1288" t="s">
        <v>1267</v>
      </c>
      <c r="D1288" s="32">
        <f>D1287</f>
        <v>18336.9940152339</v>
      </c>
      <c r="E1288" t="s">
        <v>26</v>
      </c>
      <c r="F1288" s="31" t="s">
        <v>1498</v>
      </c>
      <c r="G1288" t="s">
        <v>28</v>
      </c>
      <c r="H1288" s="1">
        <v>19253.8437159956</v>
      </c>
    </row>
    <row r="1289" spans="8:8" ht="27.75" hidden="1" customHeight="1">
      <c r="A1289" s="34" t="s">
        <v>509</v>
      </c>
      <c r="B1289" s="31" t="s">
        <v>429</v>
      </c>
      <c r="C1289" t="s">
        <v>1267</v>
      </c>
      <c r="D1289" s="32">
        <f>D1288</f>
        <v>18336.9940152339</v>
      </c>
      <c r="E1289" t="s">
        <v>513</v>
      </c>
      <c r="F1289" s="31" t="s">
        <v>1575</v>
      </c>
      <c r="G1289" t="s">
        <v>515</v>
      </c>
      <c r="H1289" s="1">
        <v>19253.8437159956</v>
      </c>
    </row>
    <row r="1290" spans="8:8" ht="27.75" hidden="1" customHeight="1">
      <c r="A1290" s="31" t="s">
        <v>509</v>
      </c>
      <c r="B1290" s="31" t="s">
        <v>429</v>
      </c>
      <c r="C1290" t="s">
        <v>1267</v>
      </c>
      <c r="D1290" s="32">
        <f>D1289</f>
        <v>18336.9940152339</v>
      </c>
      <c r="E1290" t="s">
        <v>72</v>
      </c>
      <c r="F1290" s="31" t="s">
        <v>1520</v>
      </c>
      <c r="G1290" t="s">
        <v>74</v>
      </c>
      <c r="H1290" s="1">
        <v>19253.8437159956</v>
      </c>
    </row>
    <row r="1291" spans="8:8" ht="27.75" hidden="1" customHeight="1">
      <c r="A1291" s="31" t="s">
        <v>516</v>
      </c>
      <c r="B1291" s="31" t="s">
        <v>66</v>
      </c>
      <c r="C1291" t="s">
        <v>1268</v>
      </c>
      <c r="D1291" s="32">
        <v>18336.9940152339</v>
      </c>
      <c r="E1291" t="s">
        <v>23</v>
      </c>
      <c r="F1291" s="31" t="s">
        <v>1502</v>
      </c>
      <c r="G1291" t="s">
        <v>25</v>
      </c>
      <c r="H1291" s="1">
        <v>19253.8437159956</v>
      </c>
    </row>
    <row r="1292" spans="8:8" ht="27.75" hidden="1" customHeight="1">
      <c r="A1292" s="31" t="s">
        <v>516</v>
      </c>
      <c r="B1292" s="31" t="s">
        <v>66</v>
      </c>
      <c r="C1292" t="s">
        <v>1268</v>
      </c>
      <c r="D1292" s="32">
        <f>D1291</f>
        <v>18336.9940152339</v>
      </c>
      <c r="E1292" t="s">
        <v>69</v>
      </c>
      <c r="F1292" s="31" t="s">
        <v>70</v>
      </c>
      <c r="G1292" t="s">
        <v>71</v>
      </c>
      <c r="H1292" s="1">
        <v>19253.8437159956</v>
      </c>
    </row>
    <row r="1293" spans="8:8" ht="27.75" hidden="1" customHeight="1">
      <c r="A1293" s="31" t="s">
        <v>516</v>
      </c>
      <c r="B1293" s="31" t="s">
        <v>66</v>
      </c>
      <c r="C1293" t="s">
        <v>1268</v>
      </c>
      <c r="D1293" s="32">
        <f>D1292</f>
        <v>18336.9940152339</v>
      </c>
      <c r="E1293" t="s">
        <v>26</v>
      </c>
      <c r="F1293" s="31" t="s">
        <v>1498</v>
      </c>
      <c r="G1293" t="s">
        <v>28</v>
      </c>
      <c r="H1293" s="1">
        <v>19253.8437159956</v>
      </c>
    </row>
    <row r="1294" spans="8:8" ht="27.75" hidden="1" customHeight="1">
      <c r="A1294" s="31" t="s">
        <v>516</v>
      </c>
      <c r="B1294" s="31" t="s">
        <v>66</v>
      </c>
      <c r="C1294" t="s">
        <v>1268</v>
      </c>
      <c r="D1294" s="32">
        <f>D1293</f>
        <v>18336.9940152339</v>
      </c>
      <c r="E1294" t="s">
        <v>517</v>
      </c>
      <c r="F1294" s="31" t="s">
        <v>66</v>
      </c>
      <c r="G1294" t="s">
        <v>518</v>
      </c>
      <c r="H1294" s="1">
        <v>19253.8437159956</v>
      </c>
    </row>
    <row r="1295" spans="8:8" ht="27.75" hidden="1" customHeight="1">
      <c r="A1295" s="31" t="s">
        <v>516</v>
      </c>
      <c r="B1295" s="31" t="s">
        <v>66</v>
      </c>
      <c r="C1295" t="s">
        <v>1268</v>
      </c>
      <c r="D1295" s="32">
        <f>D1294</f>
        <v>18336.9940152339</v>
      </c>
      <c r="E1295" t="s">
        <v>72</v>
      </c>
      <c r="F1295" s="31" t="s">
        <v>1561</v>
      </c>
      <c r="G1295" t="s">
        <v>205</v>
      </c>
      <c r="H1295" s="1">
        <v>19253.8437159956</v>
      </c>
    </row>
    <row r="1296" spans="8:8" ht="27.75" hidden="1" customHeight="1">
      <c r="A1296" s="31" t="s">
        <v>622</v>
      </c>
      <c r="B1296" s="31" t="s">
        <v>387</v>
      </c>
      <c r="C1296" t="s">
        <v>1296</v>
      </c>
      <c r="D1296" s="32">
        <v>18768.0956955003</v>
      </c>
      <c r="E1296" t="s">
        <v>23</v>
      </c>
      <c r="F1296" s="31" t="s">
        <v>1502</v>
      </c>
      <c r="G1296" t="s">
        <v>25</v>
      </c>
      <c r="H1296" s="1">
        <v>19706.5004802753</v>
      </c>
    </row>
    <row r="1297" spans="8:8" ht="27.75" hidden="1" customHeight="1">
      <c r="A1297" s="31" t="s">
        <v>622</v>
      </c>
      <c r="B1297" s="31" t="s">
        <v>387</v>
      </c>
      <c r="C1297" t="s">
        <v>1296</v>
      </c>
      <c r="D1297" s="32">
        <f>D1296</f>
        <v>18768.0956955003</v>
      </c>
      <c r="E1297" t="s">
        <v>26</v>
      </c>
      <c r="F1297" s="31" t="s">
        <v>1498</v>
      </c>
      <c r="G1297" t="s">
        <v>28</v>
      </c>
      <c r="H1297" s="1">
        <v>19706.5004802753</v>
      </c>
    </row>
    <row r="1298" spans="8:8" ht="27.75" hidden="1" customHeight="1">
      <c r="A1298" s="31" t="s">
        <v>622</v>
      </c>
      <c r="B1298" s="31" t="s">
        <v>387</v>
      </c>
      <c r="C1298" t="s">
        <v>1296</v>
      </c>
      <c r="D1298" s="32">
        <f>D1297</f>
        <v>18768.0956955003</v>
      </c>
      <c r="E1298" t="s">
        <v>625</v>
      </c>
      <c r="F1298" s="31" t="s">
        <v>387</v>
      </c>
      <c r="G1298" t="s">
        <v>626</v>
      </c>
      <c r="H1298" s="1">
        <v>19706.5004802753</v>
      </c>
    </row>
    <row r="1299" spans="8:8" ht="27.75" hidden="1" customHeight="1">
      <c r="A1299" s="31" t="s">
        <v>622</v>
      </c>
      <c r="B1299" s="31" t="s">
        <v>387</v>
      </c>
      <c r="C1299" t="s">
        <v>1296</v>
      </c>
      <c r="D1299" s="32">
        <f>D1298</f>
        <v>18768.0956955003</v>
      </c>
      <c r="E1299" t="s">
        <v>63</v>
      </c>
      <c r="F1299" s="31" t="s">
        <v>1542</v>
      </c>
      <c r="G1299" t="s">
        <v>164</v>
      </c>
      <c r="H1299" s="1">
        <v>19706.5004802753</v>
      </c>
    </row>
    <row r="1300" spans="8:8" ht="27.75" hidden="1" customHeight="1">
      <c r="A1300" s="33" t="s">
        <v>777</v>
      </c>
      <c r="B1300" s="31" t="s">
        <v>141</v>
      </c>
      <c r="C1300" t="s">
        <v>1362</v>
      </c>
      <c r="D1300" s="32">
        <v>19576.3098314897</v>
      </c>
      <c r="E1300" t="s">
        <v>23</v>
      </c>
      <c r="F1300" s="31" t="s">
        <v>1502</v>
      </c>
      <c r="G1300" t="s">
        <v>25</v>
      </c>
      <c r="H1300" s="1">
        <v>20555.1253230642</v>
      </c>
    </row>
    <row r="1301" spans="8:8" ht="27.75" hidden="1" customHeight="1">
      <c r="A1301" s="34" t="s">
        <v>777</v>
      </c>
      <c r="B1301" s="31" t="s">
        <v>141</v>
      </c>
      <c r="C1301" t="s">
        <v>1362</v>
      </c>
      <c r="D1301" s="32">
        <f t="shared" si="45" ref="D1301:D1311">D1300</f>
        <v>19576.3098314897</v>
      </c>
      <c r="E1301" t="s">
        <v>69</v>
      </c>
      <c r="F1301" s="31" t="s">
        <v>70</v>
      </c>
      <c r="G1301" t="s">
        <v>71</v>
      </c>
      <c r="H1301" s="1">
        <v>20555.1253230642</v>
      </c>
    </row>
    <row r="1302" spans="8:8" ht="27.75" hidden="1" customHeight="1">
      <c r="A1302" s="31" t="s">
        <v>777</v>
      </c>
      <c r="B1302" s="31" t="s">
        <v>141</v>
      </c>
      <c r="C1302" t="s">
        <v>1362</v>
      </c>
      <c r="D1302" s="32">
        <f t="shared" si="45"/>
        <v>19576.3098314897</v>
      </c>
      <c r="E1302" t="s">
        <v>26</v>
      </c>
      <c r="F1302" s="31" t="s">
        <v>1498</v>
      </c>
      <c r="G1302" t="s">
        <v>28</v>
      </c>
      <c r="H1302" s="1">
        <v>20555.1253230642</v>
      </c>
    </row>
    <row r="1303" spans="8:8" ht="27.75" hidden="1" customHeight="1">
      <c r="A1303" s="34" t="s">
        <v>777</v>
      </c>
      <c r="B1303" s="31" t="s">
        <v>141</v>
      </c>
      <c r="C1303" t="s">
        <v>1362</v>
      </c>
      <c r="D1303" s="32">
        <f t="shared" si="45"/>
        <v>19576.3098314897</v>
      </c>
      <c r="E1303" t="s">
        <v>63</v>
      </c>
      <c r="F1303" s="31" t="s">
        <v>1506</v>
      </c>
      <c r="G1303" t="s">
        <v>65</v>
      </c>
      <c r="H1303" s="1">
        <v>20555.1253230642</v>
      </c>
    </row>
    <row r="1304" spans="8:8" ht="27.75" hidden="1" customHeight="1">
      <c r="A1304" s="31" t="s">
        <v>777</v>
      </c>
      <c r="B1304" s="31" t="s">
        <v>141</v>
      </c>
      <c r="C1304" t="s">
        <v>1362</v>
      </c>
      <c r="D1304" s="32">
        <f t="shared" si="45"/>
        <v>19576.3098314897</v>
      </c>
      <c r="E1304" t="s">
        <v>778</v>
      </c>
      <c r="F1304" s="31" t="s">
        <v>1576</v>
      </c>
      <c r="G1304" t="s">
        <v>779</v>
      </c>
      <c r="H1304" s="1">
        <v>20555.1253230642</v>
      </c>
    </row>
    <row r="1305" spans="8:8" ht="27.75" hidden="1" customHeight="1">
      <c r="A1305" s="31" t="s">
        <v>777</v>
      </c>
      <c r="B1305" s="31" t="s">
        <v>141</v>
      </c>
      <c r="C1305" t="s">
        <v>1362</v>
      </c>
      <c r="D1305" s="32">
        <f t="shared" si="45"/>
        <v>19576.3098314897</v>
      </c>
      <c r="E1305" t="s">
        <v>780</v>
      </c>
      <c r="F1305" s="31" t="s">
        <v>141</v>
      </c>
      <c r="G1305" t="s">
        <v>781</v>
      </c>
      <c r="H1305" s="1">
        <v>20555.1253230642</v>
      </c>
    </row>
    <row r="1306" spans="8:8" ht="27.75" hidden="1" customHeight="1">
      <c r="A1306" s="34" t="s">
        <v>777</v>
      </c>
      <c r="B1306" s="31" t="s">
        <v>141</v>
      </c>
      <c r="C1306" t="s">
        <v>1362</v>
      </c>
      <c r="D1306" s="32">
        <f t="shared" si="45"/>
        <v>19576.3098314897</v>
      </c>
      <c r="E1306" t="s">
        <v>72</v>
      </c>
      <c r="F1306" s="31" t="s">
        <v>1577</v>
      </c>
      <c r="G1306" t="s">
        <v>148</v>
      </c>
      <c r="H1306" s="1">
        <v>20555.1253230642</v>
      </c>
    </row>
    <row r="1307" spans="8:8" ht="27.75" hidden="1" customHeight="1">
      <c r="A1307" s="31" t="s">
        <v>1027</v>
      </c>
      <c r="B1307" s="31" t="s">
        <v>437</v>
      </c>
      <c r="C1307" t="s">
        <v>1451</v>
      </c>
      <c r="D1307" s="32">
        <f t="shared" si="45"/>
        <v>19576.3098314897</v>
      </c>
      <c r="E1307" t="s">
        <v>26</v>
      </c>
      <c r="F1307" s="31" t="s">
        <v>1498</v>
      </c>
      <c r="G1307" t="s">
        <v>28</v>
      </c>
      <c r="H1307" s="1">
        <v>20922.741372629</v>
      </c>
    </row>
    <row r="1308" spans="8:8" ht="27.75" hidden="1" customHeight="1">
      <c r="A1308" s="34" t="s">
        <v>1027</v>
      </c>
      <c r="B1308" s="31" t="s">
        <v>437</v>
      </c>
      <c r="C1308" t="s">
        <v>1451</v>
      </c>
      <c r="D1308" s="32">
        <f t="shared" si="45"/>
        <v>19576.3098314897</v>
      </c>
      <c r="E1308" t="s">
        <v>132</v>
      </c>
      <c r="F1308" s="31" t="s">
        <v>1028</v>
      </c>
      <c r="G1308" t="s">
        <v>1029</v>
      </c>
      <c r="H1308" s="1">
        <v>20922.741372629</v>
      </c>
    </row>
    <row r="1309" spans="8:8" ht="27.75" hidden="1" customHeight="1">
      <c r="A1309" s="31" t="s">
        <v>1027</v>
      </c>
      <c r="B1309" s="31" t="s">
        <v>437</v>
      </c>
      <c r="C1309" t="s">
        <v>1451</v>
      </c>
      <c r="D1309" s="32">
        <f t="shared" si="45"/>
        <v>19576.3098314897</v>
      </c>
      <c r="E1309" t="s">
        <v>135</v>
      </c>
      <c r="F1309" s="31" t="s">
        <v>1499</v>
      </c>
      <c r="G1309" t="s">
        <v>548</v>
      </c>
      <c r="H1309" s="1">
        <v>20922.741372629</v>
      </c>
    </row>
    <row r="1310" spans="8:8" ht="27.75" hidden="1" customHeight="1">
      <c r="A1310" s="34" t="s">
        <v>1027</v>
      </c>
      <c r="B1310" s="31" t="s">
        <v>437</v>
      </c>
      <c r="C1310" t="s">
        <v>1451</v>
      </c>
      <c r="D1310" s="32">
        <f t="shared" si="45"/>
        <v>19576.3098314897</v>
      </c>
      <c r="E1310" t="s">
        <v>1030</v>
      </c>
      <c r="F1310" s="31" t="s">
        <v>437</v>
      </c>
      <c r="G1310" t="s">
        <v>1031</v>
      </c>
      <c r="H1310" s="1">
        <v>20922.741372629</v>
      </c>
    </row>
    <row r="1311" spans="8:8" ht="27.75" hidden="1" customHeight="1">
      <c r="A1311" s="33" t="s">
        <v>1027</v>
      </c>
      <c r="B1311" s="31" t="s">
        <v>437</v>
      </c>
      <c r="C1311" t="s">
        <v>1451</v>
      </c>
      <c r="D1311" s="32">
        <f t="shared" si="45"/>
        <v>19576.3098314897</v>
      </c>
      <c r="E1311" t="s">
        <v>1032</v>
      </c>
      <c r="F1311" s="31" t="s">
        <v>1512</v>
      </c>
      <c r="G1311" t="s">
        <v>1033</v>
      </c>
      <c r="H1311" s="1">
        <v>20922.741372629</v>
      </c>
    </row>
    <row r="1312" spans="8:8" ht="27.75" hidden="1" customHeight="1">
      <c r="A1312" s="31" t="s">
        <v>1027</v>
      </c>
      <c r="B1312" s="31" t="s">
        <v>8</v>
      </c>
      <c r="C1312" t="s">
        <v>1451</v>
      </c>
      <c r="D1312" s="32">
        <v>19926.4203548848</v>
      </c>
      <c r="E1312" t="s">
        <v>9</v>
      </c>
      <c r="F1312" s="31" t="s">
        <v>1490</v>
      </c>
      <c r="G1312" t="s">
        <v>51</v>
      </c>
      <c r="H1312" s="1">
        <v>20922.741372629</v>
      </c>
    </row>
    <row r="1313" spans="8:8" ht="27.75" hidden="1" customHeight="1">
      <c r="A1313" s="33" t="s">
        <v>1027</v>
      </c>
      <c r="B1313" s="31" t="s">
        <v>8</v>
      </c>
      <c r="C1313" t="s">
        <v>1451</v>
      </c>
      <c r="D1313" s="32">
        <f>D1312</f>
        <v>19926.4203548848</v>
      </c>
      <c r="E1313" t="s">
        <v>76</v>
      </c>
      <c r="F1313" s="31" t="s">
        <v>1514</v>
      </c>
      <c r="G1313" t="s">
        <v>214</v>
      </c>
      <c r="H1313" s="1">
        <v>20922.741372629</v>
      </c>
    </row>
    <row r="1314" spans="8:8" ht="27.75" hidden="1" customHeight="1">
      <c r="A1314" s="31" t="s">
        <v>701</v>
      </c>
      <c r="B1314" s="31" t="s">
        <v>122</v>
      </c>
      <c r="C1314" t="s">
        <v>1329</v>
      </c>
      <c r="D1314" s="32">
        <f>D1313</f>
        <v>19926.4203548848</v>
      </c>
      <c r="E1314" t="s">
        <v>712</v>
      </c>
      <c r="F1314" s="31" t="s">
        <v>130</v>
      </c>
      <c r="G1314" t="s">
        <v>713</v>
      </c>
      <c r="H1314" s="1">
        <v>21926.685688508</v>
      </c>
    </row>
    <row r="1315" spans="8:8" ht="27.75" hidden="1" customHeight="1">
      <c r="A1315" s="33" t="s">
        <v>15</v>
      </c>
      <c r="B1315" s="31" t="s">
        <v>40</v>
      </c>
      <c r="C1315" t="s">
        <v>1055</v>
      </c>
      <c r="D1315" s="32">
        <f>D1314</f>
        <v>19926.4203548848</v>
      </c>
      <c r="E1315" t="s">
        <v>23</v>
      </c>
      <c r="F1315" s="31" t="s">
        <v>1502</v>
      </c>
      <c r="G1315" t="s">
        <v>25</v>
      </c>
      <c r="H1315" s="1">
        <v>22739.64</v>
      </c>
    </row>
    <row r="1316" spans="8:8" ht="27.75" hidden="1" customHeight="1">
      <c r="A1316" s="31" t="s">
        <v>642</v>
      </c>
      <c r="B1316" s="31" t="s">
        <v>643</v>
      </c>
      <c r="C1316" t="s">
        <v>1306</v>
      </c>
      <c r="D1316" s="32">
        <v>21804.9805909933</v>
      </c>
      <c r="E1316" t="s">
        <v>23</v>
      </c>
      <c r="F1316" s="31" t="s">
        <v>1502</v>
      </c>
      <c r="G1316" t="s">
        <v>25</v>
      </c>
      <c r="H1316" s="1">
        <v>22895.229620543</v>
      </c>
    </row>
    <row r="1317" spans="8:8" ht="27.75" hidden="1" customHeight="1">
      <c r="A1317" s="33" t="s">
        <v>642</v>
      </c>
      <c r="B1317" s="31" t="s">
        <v>643</v>
      </c>
      <c r="C1317" t="s">
        <v>1306</v>
      </c>
      <c r="D1317" s="32">
        <f>D1316</f>
        <v>21804.9805909933</v>
      </c>
      <c r="E1317" t="s">
        <v>69</v>
      </c>
      <c r="F1317" s="31" t="s">
        <v>70</v>
      </c>
      <c r="G1317" t="s">
        <v>71</v>
      </c>
      <c r="H1317" s="1">
        <v>22895.229620543</v>
      </c>
    </row>
    <row r="1318" spans="8:8" ht="27.75" hidden="1" customHeight="1">
      <c r="A1318" s="31" t="s">
        <v>642</v>
      </c>
      <c r="B1318" s="31" t="s">
        <v>643</v>
      </c>
      <c r="C1318" t="s">
        <v>1306</v>
      </c>
      <c r="D1318" s="32">
        <f>D1317</f>
        <v>21804.9805909933</v>
      </c>
      <c r="E1318" t="s">
        <v>26</v>
      </c>
      <c r="F1318" s="31" t="s">
        <v>1498</v>
      </c>
      <c r="G1318" t="s">
        <v>28</v>
      </c>
      <c r="H1318" s="1">
        <v>22895.229620543</v>
      </c>
    </row>
    <row r="1319" spans="8:8" ht="27.75" hidden="1" customHeight="1">
      <c r="A1319" s="31" t="s">
        <v>642</v>
      </c>
      <c r="B1319" s="31" t="s">
        <v>643</v>
      </c>
      <c r="C1319" t="s">
        <v>1306</v>
      </c>
      <c r="D1319" s="32">
        <f>D1318</f>
        <v>21804.9805909933</v>
      </c>
      <c r="E1319" t="s">
        <v>644</v>
      </c>
      <c r="F1319" s="31" t="s">
        <v>643</v>
      </c>
      <c r="G1319" t="s">
        <v>645</v>
      </c>
      <c r="H1319" s="1">
        <v>22895.229620543</v>
      </c>
    </row>
    <row r="1320" spans="8:8" ht="27.75" hidden="1" customHeight="1">
      <c r="A1320" s="33" t="s">
        <v>642</v>
      </c>
      <c r="B1320" s="31" t="s">
        <v>643</v>
      </c>
      <c r="C1320" t="s">
        <v>1306</v>
      </c>
      <c r="D1320" s="32">
        <f>D1319</f>
        <v>21804.9805909933</v>
      </c>
      <c r="E1320" t="s">
        <v>72</v>
      </c>
      <c r="F1320" s="31" t="s">
        <v>1520</v>
      </c>
      <c r="G1320" t="s">
        <v>74</v>
      </c>
      <c r="H1320" s="1">
        <v>22895.229620543</v>
      </c>
    </row>
    <row r="1321" spans="8:8" ht="27.75" hidden="1" customHeight="1">
      <c r="A1321" s="31" t="s">
        <v>870</v>
      </c>
      <c r="B1321" s="31" t="s">
        <v>881</v>
      </c>
      <c r="C1321" t="s">
        <v>1389</v>
      </c>
      <c r="D1321" s="32">
        <v>22516.9479691517</v>
      </c>
      <c r="E1321" t="s">
        <v>23</v>
      </c>
      <c r="F1321" s="31" t="s">
        <v>1502</v>
      </c>
      <c r="G1321" t="s">
        <v>25</v>
      </c>
      <c r="H1321" s="1">
        <v>23642.7953676093</v>
      </c>
    </row>
    <row r="1322" spans="8:8" ht="27.75" hidden="1" customHeight="1">
      <c r="A1322" s="33" t="s">
        <v>870</v>
      </c>
      <c r="B1322" s="31" t="s">
        <v>881</v>
      </c>
      <c r="C1322" t="s">
        <v>1389</v>
      </c>
      <c r="D1322" s="32">
        <f>D1321</f>
        <v>22516.9479691517</v>
      </c>
      <c r="E1322" t="s">
        <v>69</v>
      </c>
      <c r="F1322" s="31" t="s">
        <v>70</v>
      </c>
      <c r="G1322" t="s">
        <v>71</v>
      </c>
      <c r="H1322" s="1">
        <v>23642.7953676093</v>
      </c>
    </row>
    <row r="1323" spans="8:8" ht="27.75" hidden="1" customHeight="1">
      <c r="A1323" s="31" t="s">
        <v>870</v>
      </c>
      <c r="B1323" s="31" t="s">
        <v>881</v>
      </c>
      <c r="C1323" t="s">
        <v>1389</v>
      </c>
      <c r="D1323" s="32">
        <f>D1322</f>
        <v>22516.9479691517</v>
      </c>
      <c r="E1323" t="s">
        <v>26</v>
      </c>
      <c r="F1323" s="31" t="s">
        <v>1498</v>
      </c>
      <c r="G1323" t="s">
        <v>28</v>
      </c>
      <c r="H1323" s="1">
        <v>23642.7953676093</v>
      </c>
    </row>
    <row r="1324" spans="8:8" ht="27.75" hidden="1" customHeight="1">
      <c r="A1324" s="33" t="s">
        <v>870</v>
      </c>
      <c r="B1324" s="31" t="s">
        <v>881</v>
      </c>
      <c r="C1324" t="s">
        <v>1389</v>
      </c>
      <c r="D1324" s="32">
        <f>D1323</f>
        <v>22516.9479691517</v>
      </c>
      <c r="E1324" t="s">
        <v>72</v>
      </c>
      <c r="F1324" s="31" t="s">
        <v>1561</v>
      </c>
      <c r="G1324" t="s">
        <v>205</v>
      </c>
      <c r="H1324" s="1">
        <v>23642.7953676093</v>
      </c>
    </row>
    <row r="1325" spans="8:8" ht="27.75" hidden="1" customHeight="1">
      <c r="A1325" s="31" t="s">
        <v>870</v>
      </c>
      <c r="B1325" s="31" t="s">
        <v>881</v>
      </c>
      <c r="C1325" t="s">
        <v>1389</v>
      </c>
      <c r="D1325" s="32">
        <f>D1324</f>
        <v>22516.9479691517</v>
      </c>
      <c r="E1325" t="s">
        <v>882</v>
      </c>
      <c r="F1325" s="31" t="s">
        <v>881</v>
      </c>
      <c r="G1325" t="s">
        <v>883</v>
      </c>
      <c r="H1325" s="1">
        <v>23642.7953676093</v>
      </c>
    </row>
    <row r="1326" spans="8:8" ht="27.75" hidden="1" customHeight="1">
      <c r="A1326" s="33" t="s">
        <v>967</v>
      </c>
      <c r="B1326" s="31" t="s">
        <v>429</v>
      </c>
      <c r="C1326" t="s">
        <v>1429</v>
      </c>
      <c r="D1326" s="32">
        <v>23275.9341968373</v>
      </c>
      <c r="E1326" t="s">
        <v>23</v>
      </c>
      <c r="F1326" s="31" t="s">
        <v>1502</v>
      </c>
      <c r="G1326" t="s">
        <v>25</v>
      </c>
      <c r="H1326" s="1">
        <v>24439.7309066791</v>
      </c>
    </row>
    <row r="1327" spans="8:8" ht="27.75" hidden="1" customHeight="1">
      <c r="A1327" s="31" t="s">
        <v>967</v>
      </c>
      <c r="B1327" s="31" t="s">
        <v>429</v>
      </c>
      <c r="C1327" t="s">
        <v>1429</v>
      </c>
      <c r="D1327" s="32">
        <f t="shared" si="46" ref="D1327:D1336">D1326</f>
        <v>23275.9341968373</v>
      </c>
      <c r="E1327" t="s">
        <v>69</v>
      </c>
      <c r="F1327" s="31" t="s">
        <v>70</v>
      </c>
      <c r="G1327" t="s">
        <v>71</v>
      </c>
      <c r="H1327" s="1">
        <v>24439.7309066791</v>
      </c>
    </row>
    <row r="1328" spans="8:8" ht="27.75" hidden="1" customHeight="1">
      <c r="A1328" s="33" t="s">
        <v>967</v>
      </c>
      <c r="B1328" s="31" t="s">
        <v>429</v>
      </c>
      <c r="C1328" t="s">
        <v>1429</v>
      </c>
      <c r="D1328" s="32">
        <f t="shared" si="46"/>
        <v>23275.9341968373</v>
      </c>
      <c r="E1328" t="s">
        <v>26</v>
      </c>
      <c r="F1328" s="31" t="s">
        <v>1498</v>
      </c>
      <c r="G1328" t="s">
        <v>28</v>
      </c>
      <c r="H1328" s="1">
        <v>24439.7309066791</v>
      </c>
    </row>
    <row r="1329" spans="8:8" ht="27.75" hidden="1" customHeight="1">
      <c r="A1329" s="31" t="s">
        <v>967</v>
      </c>
      <c r="B1329" s="31" t="s">
        <v>429</v>
      </c>
      <c r="C1329" t="s">
        <v>1429</v>
      </c>
      <c r="D1329" s="32">
        <f t="shared" si="46"/>
        <v>23275.9341968373</v>
      </c>
      <c r="E1329" t="s">
        <v>72</v>
      </c>
      <c r="F1329" s="31" t="s">
        <v>1520</v>
      </c>
      <c r="G1329" t="s">
        <v>74</v>
      </c>
      <c r="H1329" s="1">
        <v>24439.7309066791</v>
      </c>
    </row>
    <row r="1330" spans="8:8" ht="27.75" hidden="1" customHeight="1">
      <c r="A1330" s="33" t="s">
        <v>967</v>
      </c>
      <c r="B1330" s="31" t="s">
        <v>429</v>
      </c>
      <c r="C1330" t="s">
        <v>1429</v>
      </c>
      <c r="D1330" s="32">
        <f t="shared" si="46"/>
        <v>23275.9341968373</v>
      </c>
      <c r="E1330" t="s">
        <v>968</v>
      </c>
      <c r="F1330" s="31" t="s">
        <v>429</v>
      </c>
      <c r="G1330" t="s">
        <v>969</v>
      </c>
      <c r="H1330" s="1">
        <v>24439.7309066791</v>
      </c>
    </row>
    <row r="1331" spans="8:8" ht="27.75" hidden="1" customHeight="1">
      <c r="A1331" s="34" t="s">
        <v>566</v>
      </c>
      <c r="B1331" s="31" t="s">
        <v>567</v>
      </c>
      <c r="C1331" t="s">
        <v>1288</v>
      </c>
      <c r="D1331" s="32">
        <f t="shared" si="46"/>
        <v>23275.9341968373</v>
      </c>
      <c r="E1331" t="s">
        <v>26</v>
      </c>
      <c r="F1331" s="31" t="s">
        <v>1498</v>
      </c>
      <c r="G1331" t="s">
        <v>28</v>
      </c>
      <c r="H1331" s="1">
        <v>24831.5696828698</v>
      </c>
    </row>
    <row r="1332" spans="8:8" ht="27.75" hidden="1" customHeight="1">
      <c r="A1332" s="31" t="s">
        <v>566</v>
      </c>
      <c r="B1332" s="31" t="s">
        <v>567</v>
      </c>
      <c r="C1332" t="s">
        <v>1288</v>
      </c>
      <c r="D1332" s="32">
        <f t="shared" si="46"/>
        <v>23275.9341968373</v>
      </c>
      <c r="E1332" t="s">
        <v>132</v>
      </c>
      <c r="F1332" s="31" t="s">
        <v>568</v>
      </c>
      <c r="G1332" t="s">
        <v>569</v>
      </c>
      <c r="H1332" s="1">
        <v>24831.5696828698</v>
      </c>
    </row>
    <row r="1333" spans="8:8" ht="27.75" hidden="1" customHeight="1">
      <c r="A1333" s="31" t="s">
        <v>566</v>
      </c>
      <c r="B1333" s="31" t="s">
        <v>567</v>
      </c>
      <c r="C1333" t="s">
        <v>1288</v>
      </c>
      <c r="D1333" s="32">
        <f t="shared" si="46"/>
        <v>23275.9341968373</v>
      </c>
      <c r="E1333" t="s">
        <v>135</v>
      </c>
      <c r="F1333" s="31" t="s">
        <v>1513</v>
      </c>
      <c r="G1333" t="s">
        <v>137</v>
      </c>
      <c r="H1333" s="1">
        <v>24831.5696828698</v>
      </c>
    </row>
    <row r="1334" spans="8:8" ht="27.75" hidden="1" customHeight="1">
      <c r="A1334" s="34" t="s">
        <v>566</v>
      </c>
      <c r="B1334" s="31" t="s">
        <v>567</v>
      </c>
      <c r="C1334" t="s">
        <v>1288</v>
      </c>
      <c r="D1334" s="32">
        <f t="shared" si="46"/>
        <v>23275.9341968373</v>
      </c>
      <c r="E1334" t="s">
        <v>570</v>
      </c>
      <c r="F1334" s="31" t="s">
        <v>567</v>
      </c>
      <c r="G1334" t="s">
        <v>572</v>
      </c>
      <c r="H1334" s="1">
        <v>24831.5696828698</v>
      </c>
    </row>
    <row r="1335" spans="8:8" ht="27.75" hidden="1" customHeight="1">
      <c r="A1335" s="31" t="s">
        <v>566</v>
      </c>
      <c r="B1335" s="31" t="s">
        <v>567</v>
      </c>
      <c r="C1335" t="s">
        <v>1288</v>
      </c>
      <c r="D1335" s="32">
        <f t="shared" si="46"/>
        <v>23275.9341968373</v>
      </c>
      <c r="E1335" t="s">
        <v>573</v>
      </c>
      <c r="F1335" s="31" t="s">
        <v>567</v>
      </c>
      <c r="G1335" t="s">
        <v>574</v>
      </c>
      <c r="H1335" s="1">
        <v>24831.5696828698</v>
      </c>
    </row>
    <row r="1336" spans="8:8" ht="27.75" hidden="1" customHeight="1">
      <c r="A1336" s="31" t="s">
        <v>566</v>
      </c>
      <c r="B1336" s="31" t="s">
        <v>567</v>
      </c>
      <c r="C1336" t="s">
        <v>1288</v>
      </c>
      <c r="D1336" s="32">
        <f t="shared" si="46"/>
        <v>23275.9341968373</v>
      </c>
      <c r="E1336" t="s">
        <v>575</v>
      </c>
      <c r="F1336" s="31" t="s">
        <v>1578</v>
      </c>
      <c r="G1336" t="s">
        <v>577</v>
      </c>
      <c r="H1336" s="1">
        <v>24831.5696828698</v>
      </c>
    </row>
    <row r="1337" spans="8:8" ht="27.75" hidden="1" customHeight="1">
      <c r="A1337" s="31" t="s">
        <v>671</v>
      </c>
      <c r="B1337" s="31" t="s">
        <v>387</v>
      </c>
      <c r="C1337" t="s">
        <v>1317</v>
      </c>
      <c r="D1337" s="32">
        <v>23805.155005659</v>
      </c>
      <c r="E1337" t="s">
        <v>23</v>
      </c>
      <c r="F1337" s="31" t="s">
        <v>1502</v>
      </c>
      <c r="G1337" t="s">
        <v>25</v>
      </c>
      <c r="H1337" s="1">
        <v>24995.412755942</v>
      </c>
    </row>
    <row r="1338" spans="8:8" ht="27.75" hidden="1" customHeight="1">
      <c r="A1338" s="31" t="s">
        <v>671</v>
      </c>
      <c r="B1338" s="31" t="s">
        <v>387</v>
      </c>
      <c r="C1338" t="s">
        <v>1317</v>
      </c>
      <c r="D1338" s="32">
        <f>D1337</f>
        <v>23805.155005659</v>
      </c>
      <c r="E1338" t="s">
        <v>26</v>
      </c>
      <c r="F1338" s="31" t="s">
        <v>1498</v>
      </c>
      <c r="G1338" t="s">
        <v>28</v>
      </c>
      <c r="H1338" s="1">
        <v>24995.412755942</v>
      </c>
    </row>
    <row r="1339" spans="8:8" ht="27.75" hidden="1" customHeight="1">
      <c r="A1339" s="33" t="s">
        <v>671</v>
      </c>
      <c r="B1339" s="31" t="s">
        <v>387</v>
      </c>
      <c r="C1339" t="s">
        <v>1317</v>
      </c>
      <c r="D1339" s="32">
        <f>D1338</f>
        <v>23805.155005659</v>
      </c>
      <c r="E1339" t="s">
        <v>63</v>
      </c>
      <c r="F1339" s="31" t="s">
        <v>1542</v>
      </c>
      <c r="G1339" t="s">
        <v>164</v>
      </c>
      <c r="H1339" s="1">
        <v>24995.412755942</v>
      </c>
    </row>
    <row r="1340" spans="8:8" ht="27.75" hidden="1" customHeight="1">
      <c r="A1340" s="31" t="s">
        <v>671</v>
      </c>
      <c r="B1340" s="31" t="s">
        <v>387</v>
      </c>
      <c r="C1340" t="s">
        <v>1317</v>
      </c>
      <c r="D1340" s="32">
        <f>D1339</f>
        <v>23805.155005659</v>
      </c>
      <c r="E1340" t="s">
        <v>674</v>
      </c>
      <c r="F1340" s="31" t="s">
        <v>387</v>
      </c>
      <c r="G1340" t="s">
        <v>675</v>
      </c>
      <c r="H1340" s="1">
        <v>24995.412755942</v>
      </c>
    </row>
    <row r="1341" spans="8:8" ht="27.75" hidden="1" customHeight="1">
      <c r="A1341" s="33" t="s">
        <v>972</v>
      </c>
      <c r="B1341" s="31" t="s">
        <v>480</v>
      </c>
      <c r="C1341" t="s">
        <v>1432</v>
      </c>
      <c r="D1341" s="32">
        <v>25422.6588795039</v>
      </c>
      <c r="E1341" t="s">
        <v>23</v>
      </c>
      <c r="F1341" s="31" t="s">
        <v>1502</v>
      </c>
      <c r="G1341" t="s">
        <v>25</v>
      </c>
      <c r="H1341" s="1">
        <v>26693.7918234791</v>
      </c>
    </row>
    <row r="1342" spans="8:8" ht="27.75" hidden="1" customHeight="1">
      <c r="A1342" s="31" t="s">
        <v>972</v>
      </c>
      <c r="B1342" s="31" t="s">
        <v>480</v>
      </c>
      <c r="C1342" t="s">
        <v>1432</v>
      </c>
      <c r="D1342" s="32">
        <f>D1341</f>
        <v>25422.6588795039</v>
      </c>
      <c r="E1342" t="s">
        <v>69</v>
      </c>
      <c r="F1342" s="31" t="s">
        <v>70</v>
      </c>
      <c r="G1342" t="s">
        <v>71</v>
      </c>
      <c r="H1342" s="1">
        <v>26693.7918234791</v>
      </c>
    </row>
    <row r="1343" spans="8:8" ht="27.75" hidden="1" customHeight="1">
      <c r="A1343" s="31" t="s">
        <v>972</v>
      </c>
      <c r="B1343" s="31" t="s">
        <v>480</v>
      </c>
      <c r="C1343" t="s">
        <v>1432</v>
      </c>
      <c r="D1343" s="32">
        <f>D1342</f>
        <v>25422.6588795039</v>
      </c>
      <c r="E1343" t="s">
        <v>26</v>
      </c>
      <c r="F1343" s="31" t="s">
        <v>1498</v>
      </c>
      <c r="G1343" t="s">
        <v>28</v>
      </c>
      <c r="H1343" s="1">
        <v>26693.7918234791</v>
      </c>
    </row>
    <row r="1344" spans="8:8" ht="27.75" hidden="1" customHeight="1">
      <c r="A1344" s="33" t="s">
        <v>972</v>
      </c>
      <c r="B1344" s="31" t="s">
        <v>480</v>
      </c>
      <c r="C1344" t="s">
        <v>1432</v>
      </c>
      <c r="D1344" s="32">
        <f>D1343</f>
        <v>25422.6588795039</v>
      </c>
      <c r="E1344" t="s">
        <v>72</v>
      </c>
      <c r="F1344" s="31" t="s">
        <v>1579</v>
      </c>
      <c r="G1344" t="s">
        <v>974</v>
      </c>
      <c r="H1344" s="1">
        <v>26693.7918234791</v>
      </c>
    </row>
    <row r="1345" spans="8:8" ht="27.75" hidden="1" customHeight="1">
      <c r="A1345" s="31" t="s">
        <v>972</v>
      </c>
      <c r="B1345" s="31" t="s">
        <v>480</v>
      </c>
      <c r="C1345" t="s">
        <v>1432</v>
      </c>
      <c r="D1345" s="32">
        <f>D1344</f>
        <v>25422.6588795039</v>
      </c>
      <c r="E1345" t="s">
        <v>975</v>
      </c>
      <c r="F1345" s="31" t="s">
        <v>480</v>
      </c>
      <c r="G1345" t="s">
        <v>976</v>
      </c>
      <c r="H1345" s="1">
        <v>26693.7918234791</v>
      </c>
    </row>
    <row r="1346" spans="8:8" ht="27.75" hidden="1" customHeight="1">
      <c r="A1346" s="33" t="s">
        <v>743</v>
      </c>
      <c r="B1346" s="31" t="s">
        <v>66</v>
      </c>
      <c r="C1346" t="s">
        <v>1342</v>
      </c>
      <c r="D1346" s="32">
        <v>26580.1552888612</v>
      </c>
      <c r="E1346" t="s">
        <v>23</v>
      </c>
      <c r="F1346" s="31" t="s">
        <v>1502</v>
      </c>
      <c r="G1346" t="s">
        <v>25</v>
      </c>
      <c r="H1346" s="1">
        <v>27909.1630533042</v>
      </c>
    </row>
    <row r="1347" spans="8:8" ht="27.75" hidden="1" customHeight="1">
      <c r="A1347" s="31" t="s">
        <v>743</v>
      </c>
      <c r="B1347" s="31" t="s">
        <v>66</v>
      </c>
      <c r="C1347" t="s">
        <v>1342</v>
      </c>
      <c r="D1347" s="32">
        <f>D1346</f>
        <v>26580.1552888612</v>
      </c>
      <c r="E1347" t="s">
        <v>69</v>
      </c>
      <c r="F1347" s="31" t="s">
        <v>70</v>
      </c>
      <c r="G1347" t="s">
        <v>71</v>
      </c>
      <c r="H1347" s="1">
        <v>27909.1630533042</v>
      </c>
    </row>
    <row r="1348" spans="8:8" ht="27.75" hidden="1" customHeight="1">
      <c r="A1348" s="33" t="s">
        <v>743</v>
      </c>
      <c r="B1348" s="31" t="s">
        <v>66</v>
      </c>
      <c r="C1348" t="s">
        <v>1342</v>
      </c>
      <c r="D1348" s="32">
        <f>D1347</f>
        <v>26580.1552888612</v>
      </c>
      <c r="E1348" t="s">
        <v>26</v>
      </c>
      <c r="F1348" s="31" t="s">
        <v>1498</v>
      </c>
      <c r="G1348" t="s">
        <v>28</v>
      </c>
      <c r="H1348" s="1">
        <v>27909.1630533042</v>
      </c>
    </row>
    <row r="1349" spans="8:8" ht="27.75" hidden="1" customHeight="1">
      <c r="A1349" s="34" t="s">
        <v>743</v>
      </c>
      <c r="B1349" s="31" t="s">
        <v>66</v>
      </c>
      <c r="C1349" t="s">
        <v>1342</v>
      </c>
      <c r="D1349" s="32">
        <f>D1348</f>
        <v>26580.1552888612</v>
      </c>
      <c r="E1349" t="s">
        <v>744</v>
      </c>
      <c r="F1349" s="31" t="s">
        <v>66</v>
      </c>
      <c r="G1349" t="s">
        <v>745</v>
      </c>
      <c r="H1349" s="1">
        <v>27909.1630533042</v>
      </c>
    </row>
    <row r="1350" spans="8:8" ht="27.75" hidden="1" customHeight="1">
      <c r="A1350" s="33" t="s">
        <v>743</v>
      </c>
      <c r="B1350" s="31" t="s">
        <v>66</v>
      </c>
      <c r="C1350" t="s">
        <v>1342</v>
      </c>
      <c r="D1350" s="32">
        <f>D1349</f>
        <v>26580.1552888612</v>
      </c>
      <c r="E1350" t="s">
        <v>72</v>
      </c>
      <c r="F1350" s="31" t="s">
        <v>1562</v>
      </c>
      <c r="G1350" t="s">
        <v>223</v>
      </c>
      <c r="H1350" s="1">
        <v>27909.1630533042</v>
      </c>
    </row>
    <row r="1351" spans="8:8" ht="27.75" hidden="1" customHeight="1">
      <c r="A1351" s="31" t="s">
        <v>539</v>
      </c>
      <c r="B1351" s="31" t="s">
        <v>429</v>
      </c>
      <c r="C1351" t="s">
        <v>1280</v>
      </c>
      <c r="D1351" s="32">
        <v>26790.1264306343</v>
      </c>
      <c r="E1351" t="s">
        <v>23</v>
      </c>
      <c r="F1351" s="31" t="s">
        <v>1502</v>
      </c>
      <c r="G1351" t="s">
        <v>25</v>
      </c>
      <c r="H1351" s="1">
        <v>28129.632752166</v>
      </c>
    </row>
    <row r="1352" spans="8:8" ht="27.75" hidden="1" customHeight="1">
      <c r="A1352" s="33" t="s">
        <v>539</v>
      </c>
      <c r="B1352" s="31" t="s">
        <v>429</v>
      </c>
      <c r="C1352" t="s">
        <v>1280</v>
      </c>
      <c r="D1352" s="32">
        <f>D1351</f>
        <v>26790.1264306343</v>
      </c>
      <c r="E1352" t="s">
        <v>69</v>
      </c>
      <c r="F1352" s="31" t="s">
        <v>70</v>
      </c>
      <c r="G1352" t="s">
        <v>71</v>
      </c>
      <c r="H1352" s="1">
        <v>28129.632752166</v>
      </c>
    </row>
    <row r="1353" spans="8:8" ht="27.75" hidden="1" customHeight="1">
      <c r="A1353" s="31" t="s">
        <v>539</v>
      </c>
      <c r="B1353" s="31" t="s">
        <v>429</v>
      </c>
      <c r="C1353" t="s">
        <v>1280</v>
      </c>
      <c r="D1353" s="32">
        <f>D1352</f>
        <v>26790.1264306343</v>
      </c>
      <c r="E1353" t="s">
        <v>26</v>
      </c>
      <c r="F1353" s="31" t="s">
        <v>1498</v>
      </c>
      <c r="G1353" t="s">
        <v>28</v>
      </c>
      <c r="H1353" s="1">
        <v>28129.632752166</v>
      </c>
    </row>
    <row r="1354" spans="8:8" ht="27.75" hidden="1" customHeight="1">
      <c r="A1354" s="31" t="s">
        <v>539</v>
      </c>
      <c r="B1354" s="31" t="s">
        <v>429</v>
      </c>
      <c r="C1354" t="s">
        <v>1280</v>
      </c>
      <c r="D1354" s="32">
        <f>D1353</f>
        <v>26790.1264306343</v>
      </c>
      <c r="E1354" t="s">
        <v>540</v>
      </c>
      <c r="F1354" s="31" t="s">
        <v>429</v>
      </c>
      <c r="G1354" t="s">
        <v>541</v>
      </c>
      <c r="H1354" s="1">
        <v>28129.632752166</v>
      </c>
    </row>
    <row r="1355" spans="8:8" ht="27.75" hidden="1" customHeight="1">
      <c r="A1355" s="33" t="s">
        <v>539</v>
      </c>
      <c r="B1355" s="31" t="s">
        <v>429</v>
      </c>
      <c r="C1355" t="s">
        <v>1280</v>
      </c>
      <c r="D1355" s="32">
        <f>D1354</f>
        <v>26790.1264306343</v>
      </c>
      <c r="E1355" t="s">
        <v>72</v>
      </c>
      <c r="F1355" s="31" t="s">
        <v>1529</v>
      </c>
      <c r="G1355" t="s">
        <v>337</v>
      </c>
      <c r="H1355" s="1">
        <v>28129.632752166</v>
      </c>
    </row>
    <row r="1356" spans="8:8" ht="27.75" hidden="1" customHeight="1">
      <c r="A1356" s="31" t="s">
        <v>560</v>
      </c>
      <c r="B1356" s="31" t="s">
        <v>561</v>
      </c>
      <c r="C1356" t="s">
        <v>1285</v>
      </c>
      <c r="D1356" s="32">
        <v>26931.989010989</v>
      </c>
      <c r="E1356" t="s">
        <v>23</v>
      </c>
      <c r="F1356" s="31" t="s">
        <v>1502</v>
      </c>
      <c r="G1356" t="s">
        <v>25</v>
      </c>
      <c r="H1356" s="1">
        <v>28278.5884615385</v>
      </c>
    </row>
    <row r="1357" spans="8:8" ht="27.75" hidden="1" customHeight="1">
      <c r="A1357" s="34" t="s">
        <v>560</v>
      </c>
      <c r="B1357" s="31" t="s">
        <v>561</v>
      </c>
      <c r="C1357" t="s">
        <v>1285</v>
      </c>
      <c r="D1357" s="32">
        <f>D1356</f>
        <v>26931.989010989</v>
      </c>
      <c r="E1357" t="s">
        <v>69</v>
      </c>
      <c r="F1357" s="31" t="s">
        <v>70</v>
      </c>
      <c r="G1357" t="s">
        <v>71</v>
      </c>
      <c r="H1357" s="1">
        <v>28278.5884615385</v>
      </c>
    </row>
    <row r="1358" spans="8:8" ht="27.75" hidden="1" customHeight="1">
      <c r="A1358" s="34" t="s">
        <v>560</v>
      </c>
      <c r="B1358" s="31" t="s">
        <v>561</v>
      </c>
      <c r="C1358" t="s">
        <v>1285</v>
      </c>
      <c r="D1358" s="32">
        <f>D1357</f>
        <v>26931.989010989</v>
      </c>
      <c r="E1358" t="s">
        <v>26</v>
      </c>
      <c r="F1358" s="31" t="s">
        <v>1498</v>
      </c>
      <c r="G1358" t="s">
        <v>28</v>
      </c>
      <c r="H1358" s="1">
        <v>28278.5884615385</v>
      </c>
    </row>
    <row r="1359" spans="8:8" ht="27.75" hidden="1" customHeight="1">
      <c r="A1359" s="34" t="s">
        <v>560</v>
      </c>
      <c r="B1359" s="31" t="s">
        <v>561</v>
      </c>
      <c r="C1359" t="s">
        <v>1285</v>
      </c>
      <c r="D1359" s="32">
        <f>D1358</f>
        <v>26931.989010989</v>
      </c>
      <c r="E1359" t="s">
        <v>562</v>
      </c>
      <c r="F1359" s="31" t="s">
        <v>561</v>
      </c>
      <c r="G1359" t="s">
        <v>563</v>
      </c>
      <c r="H1359" s="1">
        <v>28278.5884615385</v>
      </c>
    </row>
    <row r="1360" spans="8:8" ht="27.75" hidden="1" customHeight="1">
      <c r="A1360" s="34" t="s">
        <v>560</v>
      </c>
      <c r="B1360" s="31" t="s">
        <v>561</v>
      </c>
      <c r="C1360" t="s">
        <v>1285</v>
      </c>
      <c r="D1360" s="32">
        <f>D1359</f>
        <v>26931.989010989</v>
      </c>
      <c r="E1360" t="s">
        <v>72</v>
      </c>
      <c r="F1360" s="31" t="s">
        <v>1577</v>
      </c>
      <c r="G1360" t="s">
        <v>148</v>
      </c>
      <c r="H1360" s="1">
        <v>28278.5884615385</v>
      </c>
    </row>
    <row r="1361" spans="8:8" ht="27.75" hidden="1" customHeight="1">
      <c r="A1361" s="34" t="s">
        <v>560</v>
      </c>
      <c r="B1361" s="31" t="s">
        <v>564</v>
      </c>
      <c r="C1361" t="s">
        <v>1285</v>
      </c>
      <c r="D1361" s="32">
        <v>26931.989010989</v>
      </c>
      <c r="E1361" t="s">
        <v>23</v>
      </c>
      <c r="F1361" s="31" t="s">
        <v>1502</v>
      </c>
      <c r="G1361" t="s">
        <v>25</v>
      </c>
      <c r="H1361" s="1">
        <v>28278.5884615385</v>
      </c>
    </row>
    <row r="1362" spans="8:8" ht="27.75" hidden="1" customHeight="1">
      <c r="A1362" s="34" t="s">
        <v>560</v>
      </c>
      <c r="B1362" s="31" t="s">
        <v>564</v>
      </c>
      <c r="C1362" t="s">
        <v>1285</v>
      </c>
      <c r="D1362" s="32">
        <f>D1361</f>
        <v>26931.989010989</v>
      </c>
      <c r="E1362" t="s">
        <v>69</v>
      </c>
      <c r="F1362" s="31" t="s">
        <v>70</v>
      </c>
      <c r="G1362" t="s">
        <v>71</v>
      </c>
      <c r="H1362" s="1">
        <v>28278.5884615385</v>
      </c>
    </row>
    <row r="1363" spans="8:8" ht="27.75" hidden="1" customHeight="1">
      <c r="A1363" s="34" t="s">
        <v>560</v>
      </c>
      <c r="B1363" s="31" t="s">
        <v>564</v>
      </c>
      <c r="C1363" t="s">
        <v>1285</v>
      </c>
      <c r="D1363" s="32">
        <f>D1362</f>
        <v>26931.989010989</v>
      </c>
      <c r="E1363" t="s">
        <v>26</v>
      </c>
      <c r="F1363" s="31" t="s">
        <v>1498</v>
      </c>
      <c r="G1363" t="s">
        <v>28</v>
      </c>
      <c r="H1363" s="1">
        <v>28278.5884615385</v>
      </c>
    </row>
    <row r="1364" spans="8:8" ht="27.75" hidden="1" customHeight="1">
      <c r="A1364" s="34" t="s">
        <v>560</v>
      </c>
      <c r="B1364" s="31" t="s">
        <v>564</v>
      </c>
      <c r="C1364" t="s">
        <v>1285</v>
      </c>
      <c r="D1364" s="32">
        <f>D1363</f>
        <v>26931.989010989</v>
      </c>
      <c r="E1364" t="s">
        <v>562</v>
      </c>
      <c r="F1364" s="31" t="s">
        <v>561</v>
      </c>
      <c r="G1364" t="s">
        <v>563</v>
      </c>
      <c r="H1364" s="1">
        <v>28278.5884615385</v>
      </c>
    </row>
    <row r="1365" spans="8:8" ht="27.75" hidden="1" customHeight="1">
      <c r="A1365" s="31" t="s">
        <v>560</v>
      </c>
      <c r="B1365" s="31" t="s">
        <v>564</v>
      </c>
      <c r="C1365" t="s">
        <v>1285</v>
      </c>
      <c r="D1365" s="32">
        <f>D1364</f>
        <v>26931.989010989</v>
      </c>
      <c r="E1365" t="s">
        <v>72</v>
      </c>
      <c r="F1365" s="31" t="s">
        <v>1577</v>
      </c>
      <c r="G1365" t="s">
        <v>148</v>
      </c>
      <c r="H1365" s="1">
        <v>28278.5884615385</v>
      </c>
    </row>
    <row r="1366" spans="8:8" ht="27.75" hidden="1" customHeight="1">
      <c r="A1366" s="31" t="s">
        <v>870</v>
      </c>
      <c r="B1366" s="31" t="s">
        <v>884</v>
      </c>
      <c r="C1366" t="s">
        <v>1392</v>
      </c>
      <c r="D1366" s="32">
        <f>D1365</f>
        <v>26931.989010989</v>
      </c>
      <c r="E1366" t="s">
        <v>69</v>
      </c>
      <c r="F1366" s="31" t="s">
        <v>70</v>
      </c>
      <c r="G1366" t="s">
        <v>71</v>
      </c>
      <c r="H1366" s="1">
        <v>30055.872</v>
      </c>
    </row>
    <row r="1367" spans="8:8" ht="27.75" hidden="1" customHeight="1">
      <c r="A1367" s="31" t="s">
        <v>15</v>
      </c>
      <c r="B1367" s="31" t="s">
        <v>31</v>
      </c>
      <c r="C1367" t="s">
        <v>1054</v>
      </c>
      <c r="D1367" s="32">
        <v>31654.0042432561</v>
      </c>
      <c r="E1367" t="s">
        <v>17</v>
      </c>
      <c r="F1367" s="31" t="s">
        <v>31</v>
      </c>
      <c r="G1367" t="s">
        <v>33</v>
      </c>
      <c r="H1367" s="1">
        <v>33236.7044554189</v>
      </c>
    </row>
    <row r="1368" spans="8:8" ht="27.75" hidden="1" customHeight="1">
      <c r="A1368" s="31" t="s">
        <v>15</v>
      </c>
      <c r="B1368" s="31" t="s">
        <v>31</v>
      </c>
      <c r="C1368" t="s">
        <v>1054</v>
      </c>
      <c r="D1368" s="32">
        <v>31654.0042432561</v>
      </c>
      <c r="E1368" t="s">
        <v>26</v>
      </c>
      <c r="F1368" s="31" t="s">
        <v>1498</v>
      </c>
      <c r="G1368" t="s">
        <v>28</v>
      </c>
      <c r="H1368" s="1">
        <v>33239.8544554189</v>
      </c>
    </row>
    <row r="1369" spans="8:8" ht="27.75" hidden="1" customHeight="1">
      <c r="A1369" s="31" t="s">
        <v>701</v>
      </c>
      <c r="B1369" s="31" t="s">
        <v>719</v>
      </c>
      <c r="C1369" t="s">
        <v>1330</v>
      </c>
      <c r="D1369" s="32">
        <v>31754.4322606054</v>
      </c>
      <c r="E1369" t="s">
        <v>715</v>
      </c>
      <c r="F1369" s="31" t="s">
        <v>1553</v>
      </c>
      <c r="G1369" t="s">
        <v>717</v>
      </c>
      <c r="H1369" s="1">
        <v>33342.1538736356</v>
      </c>
    </row>
    <row r="1370" spans="8:8" ht="27.75" hidden="1" customHeight="1">
      <c r="A1370" s="34" t="s">
        <v>701</v>
      </c>
      <c r="B1370" s="31" t="s">
        <v>719</v>
      </c>
      <c r="C1370" t="s">
        <v>1330</v>
      </c>
      <c r="D1370" s="32">
        <f t="shared" si="47" ref="D1370:D1375">D1369</f>
        <v>31754.4322606054</v>
      </c>
      <c r="E1370" t="s">
        <v>23</v>
      </c>
      <c r="F1370" s="31" t="s">
        <v>1502</v>
      </c>
      <c r="G1370" t="s">
        <v>25</v>
      </c>
      <c r="H1370" s="1">
        <v>33342.1538736356</v>
      </c>
    </row>
    <row r="1371" spans="8:8" ht="27.75" hidden="1" customHeight="1">
      <c r="A1371" s="31" t="s">
        <v>701</v>
      </c>
      <c r="B1371" s="31" t="s">
        <v>719</v>
      </c>
      <c r="C1371" t="s">
        <v>1330</v>
      </c>
      <c r="D1371" s="32">
        <f t="shared" si="47"/>
        <v>31754.4322606054</v>
      </c>
      <c r="E1371" t="s">
        <v>26</v>
      </c>
      <c r="F1371" s="31" t="s">
        <v>1498</v>
      </c>
      <c r="G1371" t="s">
        <v>28</v>
      </c>
      <c r="H1371" s="1">
        <v>33342.1538736356</v>
      </c>
    </row>
    <row r="1372" spans="8:8" ht="27.75" hidden="1" customHeight="1">
      <c r="A1372" s="34" t="s">
        <v>701</v>
      </c>
      <c r="B1372" s="31" t="s">
        <v>719</v>
      </c>
      <c r="C1372" t="s">
        <v>1330</v>
      </c>
      <c r="D1372" s="32">
        <f t="shared" si="47"/>
        <v>31754.4322606054</v>
      </c>
      <c r="E1372" t="s">
        <v>704</v>
      </c>
      <c r="F1372" s="31" t="s">
        <v>181</v>
      </c>
      <c r="G1372" t="s">
        <v>705</v>
      </c>
      <c r="H1372" s="1">
        <v>33342.1538736356</v>
      </c>
    </row>
    <row r="1373" spans="8:8" ht="27.75" hidden="1" customHeight="1">
      <c r="A1373" s="31" t="s">
        <v>701</v>
      </c>
      <c r="B1373" s="31" t="s">
        <v>719</v>
      </c>
      <c r="C1373" t="s">
        <v>1330</v>
      </c>
      <c r="D1373" s="32">
        <f t="shared" si="47"/>
        <v>31754.4322606054</v>
      </c>
      <c r="E1373" t="s">
        <v>729</v>
      </c>
      <c r="F1373" s="31" t="s">
        <v>719</v>
      </c>
      <c r="G1373" t="s">
        <v>730</v>
      </c>
      <c r="H1373" s="1">
        <v>33342.1538736356</v>
      </c>
    </row>
    <row r="1374" spans="8:8" ht="27.75" hidden="1" customHeight="1">
      <c r="A1374" s="31" t="s">
        <v>701</v>
      </c>
      <c r="B1374" s="31" t="s">
        <v>719</v>
      </c>
      <c r="C1374" t="s">
        <v>1330</v>
      </c>
      <c r="D1374" s="32">
        <f t="shared" si="47"/>
        <v>31754.4322606054</v>
      </c>
      <c r="E1374" t="s">
        <v>708</v>
      </c>
      <c r="F1374" s="31" t="s">
        <v>1503</v>
      </c>
      <c r="G1374" t="s">
        <v>709</v>
      </c>
      <c r="H1374" s="1">
        <v>33342.1538736356</v>
      </c>
    </row>
    <row r="1375" spans="8:8" ht="27.75" hidden="1" customHeight="1">
      <c r="A1375" s="31" t="s">
        <v>701</v>
      </c>
      <c r="B1375" s="31" t="s">
        <v>719</v>
      </c>
      <c r="C1375" t="s">
        <v>1330</v>
      </c>
      <c r="D1375" s="32">
        <f t="shared" si="47"/>
        <v>31754.4322606054</v>
      </c>
      <c r="E1375" t="s">
        <v>724</v>
      </c>
      <c r="F1375" s="31" t="s">
        <v>1553</v>
      </c>
      <c r="G1375" t="s">
        <v>725</v>
      </c>
      <c r="H1375" s="1">
        <v>33342.1538736356</v>
      </c>
    </row>
    <row r="1376" spans="8:8" ht="27.75" hidden="1" customHeight="1">
      <c r="A1376" s="34" t="s">
        <v>150</v>
      </c>
      <c r="B1376" s="31" t="s">
        <v>155</v>
      </c>
      <c r="C1376" t="s">
        <v>1102</v>
      </c>
      <c r="D1376" s="32">
        <v>32031.6044083527</v>
      </c>
      <c r="E1376" t="s">
        <v>156</v>
      </c>
      <c r="F1376" s="31" t="s">
        <v>155</v>
      </c>
      <c r="G1376" t="s">
        <v>157</v>
      </c>
      <c r="H1376" s="1">
        <v>33633.1846287703</v>
      </c>
    </row>
    <row r="1377" spans="8:8" ht="27.75" hidden="1" customHeight="1">
      <c r="A1377" s="34" t="s">
        <v>150</v>
      </c>
      <c r="B1377" s="31" t="s">
        <v>155</v>
      </c>
      <c r="C1377" t="s">
        <v>1102</v>
      </c>
      <c r="D1377" s="32">
        <f>D1376</f>
        <v>32031.6044083527</v>
      </c>
      <c r="E1377" t="s">
        <v>23</v>
      </c>
      <c r="F1377" s="31" t="s">
        <v>1502</v>
      </c>
      <c r="G1377" t="s">
        <v>25</v>
      </c>
      <c r="H1377" s="1">
        <v>33633.1846287703</v>
      </c>
    </row>
    <row r="1378" spans="8:8" ht="27.75" hidden="1" customHeight="1">
      <c r="A1378" s="34" t="s">
        <v>150</v>
      </c>
      <c r="B1378" s="31" t="s">
        <v>155</v>
      </c>
      <c r="C1378" t="s">
        <v>1102</v>
      </c>
      <c r="D1378" s="32">
        <f>D1377</f>
        <v>32031.6044083527</v>
      </c>
      <c r="E1378" t="s">
        <v>69</v>
      </c>
      <c r="F1378" s="31" t="s">
        <v>70</v>
      </c>
      <c r="G1378" t="s">
        <v>71</v>
      </c>
      <c r="H1378" s="1">
        <v>33633.1846287703</v>
      </c>
    </row>
    <row r="1379" spans="8:8" ht="27.75" hidden="1" customHeight="1">
      <c r="A1379" s="34" t="s">
        <v>150</v>
      </c>
      <c r="B1379" s="31" t="s">
        <v>155</v>
      </c>
      <c r="C1379" t="s">
        <v>1102</v>
      </c>
      <c r="D1379" s="32">
        <f>D1378</f>
        <v>32031.6044083527</v>
      </c>
      <c r="E1379" t="s">
        <v>26</v>
      </c>
      <c r="F1379" s="31" t="s">
        <v>1498</v>
      </c>
      <c r="G1379" t="s">
        <v>28</v>
      </c>
      <c r="H1379" s="1">
        <v>33633.1846287703</v>
      </c>
    </row>
    <row r="1380" spans="8:8" ht="27.75" hidden="1" customHeight="1">
      <c r="A1380" s="34" t="s">
        <v>150</v>
      </c>
      <c r="B1380" s="31" t="s">
        <v>155</v>
      </c>
      <c r="C1380" t="s">
        <v>1102</v>
      </c>
      <c r="D1380" s="32">
        <f>D1379</f>
        <v>32031.6044083527</v>
      </c>
      <c r="E1380" t="s">
        <v>72</v>
      </c>
      <c r="F1380" s="31" t="s">
        <v>1520</v>
      </c>
      <c r="G1380" t="s">
        <v>74</v>
      </c>
      <c r="H1380" s="1">
        <v>33633.1846287703</v>
      </c>
    </row>
    <row r="1381" spans="8:8" ht="27.75" hidden="1" customHeight="1">
      <c r="A1381" s="31" t="s">
        <v>170</v>
      </c>
      <c r="B1381" s="31" t="s">
        <v>171</v>
      </c>
      <c r="C1381" t="s">
        <v>1107</v>
      </c>
      <c r="D1381" s="32">
        <f>D1380</f>
        <v>32031.6044083527</v>
      </c>
      <c r="E1381" t="s">
        <v>23</v>
      </c>
      <c r="F1381" s="31" t="s">
        <v>1502</v>
      </c>
      <c r="G1381" t="s">
        <v>25</v>
      </c>
      <c r="H1381" s="1">
        <v>33931.2833929323</v>
      </c>
    </row>
    <row r="1382" spans="8:8" ht="27.75" hidden="1" customHeight="1">
      <c r="A1382" s="34" t="s">
        <v>526</v>
      </c>
      <c r="B1382" s="31" t="s">
        <v>141</v>
      </c>
      <c r="C1382" t="s">
        <v>1275</v>
      </c>
      <c r="D1382" s="32">
        <v>33450.3278722308</v>
      </c>
      <c r="E1382" t="s">
        <v>23</v>
      </c>
      <c r="F1382" s="31" t="s">
        <v>1502</v>
      </c>
      <c r="G1382" t="s">
        <v>25</v>
      </c>
      <c r="H1382" s="1">
        <v>35122.8442658424</v>
      </c>
    </row>
    <row r="1383" spans="8:8" ht="27.75" hidden="1" customHeight="1">
      <c r="A1383" s="34" t="s">
        <v>526</v>
      </c>
      <c r="B1383" s="31" t="s">
        <v>141</v>
      </c>
      <c r="C1383" t="s">
        <v>1275</v>
      </c>
      <c r="D1383" s="32">
        <f>D1382</f>
        <v>33450.3278722308</v>
      </c>
      <c r="E1383" t="s">
        <v>69</v>
      </c>
      <c r="F1383" s="31" t="s">
        <v>70</v>
      </c>
      <c r="G1383" t="s">
        <v>71</v>
      </c>
      <c r="H1383" s="1">
        <v>35122.8442658424</v>
      </c>
    </row>
    <row r="1384" spans="8:8" ht="27.75" hidden="1" customHeight="1">
      <c r="A1384" s="34" t="s">
        <v>526</v>
      </c>
      <c r="B1384" s="31" t="s">
        <v>141</v>
      </c>
      <c r="C1384" t="s">
        <v>1275</v>
      </c>
      <c r="D1384" s="32">
        <f>D1383</f>
        <v>33450.3278722308</v>
      </c>
      <c r="E1384" t="s">
        <v>26</v>
      </c>
      <c r="F1384" s="31" t="s">
        <v>1498</v>
      </c>
      <c r="G1384" t="s">
        <v>28</v>
      </c>
      <c r="H1384" s="1">
        <v>35122.8442658424</v>
      </c>
    </row>
    <row r="1385" spans="8:8" ht="27.75" hidden="1" customHeight="1">
      <c r="A1385" s="34" t="s">
        <v>526</v>
      </c>
      <c r="B1385" s="31" t="s">
        <v>141</v>
      </c>
      <c r="C1385" t="s">
        <v>1275</v>
      </c>
      <c r="D1385" s="32">
        <f>D1384</f>
        <v>33450.3278722308</v>
      </c>
      <c r="E1385" t="s">
        <v>529</v>
      </c>
      <c r="F1385" s="31" t="s">
        <v>141</v>
      </c>
      <c r="G1385" t="s">
        <v>530</v>
      </c>
      <c r="H1385" s="1">
        <v>35122.8442658424</v>
      </c>
    </row>
    <row r="1386" spans="8:8" ht="27.75" hidden="1" customHeight="1">
      <c r="A1386" s="34" t="s">
        <v>526</v>
      </c>
      <c r="B1386" s="31" t="s">
        <v>141</v>
      </c>
      <c r="C1386" t="s">
        <v>1275</v>
      </c>
      <c r="D1386" s="32">
        <f>D1385</f>
        <v>33450.3278722308</v>
      </c>
      <c r="E1386" t="s">
        <v>72</v>
      </c>
      <c r="F1386" s="31" t="s">
        <v>1561</v>
      </c>
      <c r="G1386" t="s">
        <v>205</v>
      </c>
      <c r="H1386" s="1">
        <v>35122.8442658424</v>
      </c>
    </row>
    <row r="1387" spans="8:8" ht="27.75" hidden="1" customHeight="1">
      <c r="A1387" s="31" t="s">
        <v>981</v>
      </c>
      <c r="B1387" s="31" t="s">
        <v>181</v>
      </c>
      <c r="C1387" t="s">
        <v>1441</v>
      </c>
      <c r="D1387" s="32">
        <v>17430.475110808</v>
      </c>
      <c r="E1387" t="s">
        <v>23</v>
      </c>
      <c r="F1387" s="31" t="s">
        <v>1502</v>
      </c>
      <c r="G1387" t="s">
        <v>25</v>
      </c>
      <c r="H1387" s="1">
        <v>36603.9977326969</v>
      </c>
    </row>
    <row r="1388" spans="8:8" ht="27.75" hidden="1" customHeight="1">
      <c r="A1388" s="34" t="s">
        <v>828</v>
      </c>
      <c r="B1388" s="31" t="s">
        <v>102</v>
      </c>
      <c r="C1388" t="s">
        <v>1380</v>
      </c>
      <c r="D1388" s="32">
        <v>37589.9695259594</v>
      </c>
      <c r="E1388" t="s">
        <v>23</v>
      </c>
      <c r="F1388" s="31" t="s">
        <v>1502</v>
      </c>
      <c r="G1388" t="s">
        <v>25</v>
      </c>
      <c r="H1388" s="1">
        <v>39469.4680022573</v>
      </c>
    </row>
    <row r="1389" spans="8:8" ht="27.75" hidden="1" customHeight="1">
      <c r="A1389" s="34" t="s">
        <v>828</v>
      </c>
      <c r="B1389" s="31" t="s">
        <v>102</v>
      </c>
      <c r="C1389" t="s">
        <v>1380</v>
      </c>
      <c r="D1389" s="32">
        <f>D1388</f>
        <v>37589.9695259594</v>
      </c>
      <c r="E1389" t="s">
        <v>69</v>
      </c>
      <c r="F1389" s="31" t="s">
        <v>70</v>
      </c>
      <c r="G1389" t="s">
        <v>71</v>
      </c>
      <c r="H1389" s="1">
        <v>39469.4680022573</v>
      </c>
    </row>
    <row r="1390" spans="8:8" ht="27.75" hidden="1" customHeight="1">
      <c r="A1390" s="34" t="s">
        <v>828</v>
      </c>
      <c r="B1390" s="31" t="s">
        <v>102</v>
      </c>
      <c r="C1390" t="s">
        <v>1380</v>
      </c>
      <c r="D1390" s="32">
        <f>D1389</f>
        <v>37589.9695259594</v>
      </c>
      <c r="E1390" t="s">
        <v>26</v>
      </c>
      <c r="F1390" s="31" t="s">
        <v>1498</v>
      </c>
      <c r="G1390" t="s">
        <v>28</v>
      </c>
      <c r="H1390" s="1">
        <v>39469.4680022573</v>
      </c>
    </row>
    <row r="1391" spans="8:8" ht="27.75" hidden="1" customHeight="1">
      <c r="A1391" s="34" t="s">
        <v>828</v>
      </c>
      <c r="B1391" s="31" t="s">
        <v>102</v>
      </c>
      <c r="C1391" t="s">
        <v>1380</v>
      </c>
      <c r="D1391" s="32">
        <f>D1390</f>
        <v>37589.9695259594</v>
      </c>
      <c r="E1391" t="s">
        <v>72</v>
      </c>
      <c r="F1391" s="31" t="s">
        <v>1520</v>
      </c>
      <c r="G1391" t="s">
        <v>74</v>
      </c>
      <c r="H1391" s="1">
        <v>39469.4680022573</v>
      </c>
    </row>
    <row r="1392" spans="8:8" ht="27.75" hidden="1" customHeight="1">
      <c r="A1392" s="34" t="s">
        <v>828</v>
      </c>
      <c r="B1392" s="31" t="s">
        <v>102</v>
      </c>
      <c r="C1392" t="s">
        <v>1380</v>
      </c>
      <c r="D1392" s="32">
        <f>D1391</f>
        <v>37589.9695259594</v>
      </c>
      <c r="E1392" t="s">
        <v>829</v>
      </c>
      <c r="F1392" s="31" t="s">
        <v>102</v>
      </c>
      <c r="G1392" t="s">
        <v>830</v>
      </c>
      <c r="H1392" s="1">
        <v>39469.4680022573</v>
      </c>
    </row>
    <row r="1393" spans="8:8" ht="27.75" hidden="1" customHeight="1">
      <c r="A1393" s="31" t="s">
        <v>959</v>
      </c>
      <c r="B1393" s="31" t="s">
        <v>155</v>
      </c>
      <c r="C1393" t="s">
        <v>1426</v>
      </c>
      <c r="D1393" s="32">
        <v>37958.25</v>
      </c>
      <c r="E1393" t="s">
        <v>23</v>
      </c>
      <c r="F1393" s="31" t="s">
        <v>1502</v>
      </c>
      <c r="G1393" t="s">
        <v>25</v>
      </c>
      <c r="H1393" s="1">
        <v>39856.1625</v>
      </c>
    </row>
    <row r="1394" spans="8:8" ht="27.75" hidden="1" customHeight="1">
      <c r="A1394" s="31" t="s">
        <v>959</v>
      </c>
      <c r="B1394" s="31" t="s">
        <v>155</v>
      </c>
      <c r="C1394" t="s">
        <v>1426</v>
      </c>
      <c r="D1394" s="32">
        <f>D1393</f>
        <v>37958.25</v>
      </c>
      <c r="E1394" t="s">
        <v>69</v>
      </c>
      <c r="F1394" s="31" t="s">
        <v>70</v>
      </c>
      <c r="G1394" t="s">
        <v>71</v>
      </c>
      <c r="H1394" s="1">
        <v>39856.1625</v>
      </c>
    </row>
    <row r="1395" spans="8:8" ht="27.75" hidden="1" customHeight="1">
      <c r="A1395" s="34" t="s">
        <v>959</v>
      </c>
      <c r="B1395" s="31" t="s">
        <v>155</v>
      </c>
      <c r="C1395" t="s">
        <v>1426</v>
      </c>
      <c r="D1395" s="32">
        <f>D1394</f>
        <v>37958.25</v>
      </c>
      <c r="E1395" t="s">
        <v>26</v>
      </c>
      <c r="F1395" s="31" t="s">
        <v>1498</v>
      </c>
      <c r="G1395" t="s">
        <v>28</v>
      </c>
      <c r="H1395" s="1">
        <v>39856.1625</v>
      </c>
    </row>
    <row r="1396" spans="8:8" ht="27.75" hidden="1" customHeight="1">
      <c r="A1396" s="31" t="s">
        <v>959</v>
      </c>
      <c r="B1396" s="31" t="s">
        <v>155</v>
      </c>
      <c r="C1396" t="s">
        <v>1426</v>
      </c>
      <c r="D1396" s="32">
        <f>D1395</f>
        <v>37958.25</v>
      </c>
      <c r="E1396" t="s">
        <v>72</v>
      </c>
      <c r="F1396" s="31" t="s">
        <v>1562</v>
      </c>
      <c r="G1396" t="s">
        <v>223</v>
      </c>
      <c r="H1396" s="1">
        <v>39856.1625</v>
      </c>
    </row>
    <row r="1397" spans="8:8" ht="27.75" hidden="1" customHeight="1">
      <c r="A1397" s="31" t="s">
        <v>959</v>
      </c>
      <c r="B1397" s="31" t="s">
        <v>155</v>
      </c>
      <c r="C1397" t="s">
        <v>1426</v>
      </c>
      <c r="D1397" s="32">
        <f>D1396</f>
        <v>37958.25</v>
      </c>
      <c r="E1397" t="s">
        <v>960</v>
      </c>
      <c r="F1397" s="31" t="s">
        <v>155</v>
      </c>
      <c r="G1397" t="s">
        <v>961</v>
      </c>
      <c r="H1397" s="1">
        <v>39856.1625</v>
      </c>
    </row>
    <row r="1398" spans="8:8" ht="27.75" hidden="1" customHeight="1">
      <c r="A1398" s="33" t="s">
        <v>1027</v>
      </c>
      <c r="B1398" s="31" t="s">
        <v>437</v>
      </c>
      <c r="C1398" t="s">
        <v>1451</v>
      </c>
      <c r="D1398" s="32">
        <v>19926.4203548848</v>
      </c>
      <c r="E1398" t="s">
        <v>23</v>
      </c>
      <c r="F1398" s="31" t="s">
        <v>1502</v>
      </c>
      <c r="G1398" t="s">
        <v>25</v>
      </c>
      <c r="H1398" s="1">
        <v>41845.482745258</v>
      </c>
    </row>
    <row r="1399" spans="8:8" ht="27.75" hidden="1" customHeight="1">
      <c r="A1399" s="34" t="s">
        <v>59</v>
      </c>
      <c r="B1399" s="31" t="s">
        <v>66</v>
      </c>
      <c r="C1399" t="s">
        <v>1066</v>
      </c>
      <c r="D1399" s="32">
        <v>41471.4724587137</v>
      </c>
      <c r="E1399" t="s">
        <v>67</v>
      </c>
      <c r="F1399" s="31" t="s">
        <v>66</v>
      </c>
      <c r="G1399" t="s">
        <v>68</v>
      </c>
      <c r="H1399" s="1">
        <v>43545.0460816494</v>
      </c>
    </row>
    <row r="1400" spans="8:8" ht="27.75" hidden="1" customHeight="1">
      <c r="A1400" s="33" t="s">
        <v>59</v>
      </c>
      <c r="B1400" s="31" t="s">
        <v>66</v>
      </c>
      <c r="C1400" t="s">
        <v>1066</v>
      </c>
      <c r="D1400" s="32">
        <f>D1399</f>
        <v>41471.4724587137</v>
      </c>
      <c r="E1400" t="s">
        <v>23</v>
      </c>
      <c r="F1400" s="31" t="s">
        <v>1502</v>
      </c>
      <c r="G1400" t="s">
        <v>25</v>
      </c>
      <c r="H1400" s="1">
        <v>43545.0460816494</v>
      </c>
    </row>
    <row r="1401" spans="8:8" ht="27.75" hidden="1" customHeight="1">
      <c r="A1401" s="34" t="s">
        <v>59</v>
      </c>
      <c r="B1401" s="31" t="s">
        <v>66</v>
      </c>
      <c r="C1401" t="s">
        <v>1066</v>
      </c>
      <c r="D1401" s="32">
        <f>D1400</f>
        <v>41471.4724587137</v>
      </c>
      <c r="E1401" t="s">
        <v>69</v>
      </c>
      <c r="F1401" s="31" t="s">
        <v>70</v>
      </c>
      <c r="G1401" t="s">
        <v>71</v>
      </c>
      <c r="H1401" s="1">
        <v>43545.0460816494</v>
      </c>
    </row>
    <row r="1402" spans="8:8" ht="27.75" hidden="1" customHeight="1">
      <c r="A1402" s="34" t="s">
        <v>59</v>
      </c>
      <c r="B1402" s="31" t="s">
        <v>66</v>
      </c>
      <c r="C1402" t="s">
        <v>1066</v>
      </c>
      <c r="D1402" s="32">
        <f>D1401</f>
        <v>41471.4724587137</v>
      </c>
      <c r="E1402" t="s">
        <v>26</v>
      </c>
      <c r="F1402" s="31" t="s">
        <v>1498</v>
      </c>
      <c r="G1402" t="s">
        <v>28</v>
      </c>
      <c r="H1402" s="1">
        <v>43545.0460816494</v>
      </c>
    </row>
    <row r="1403" spans="8:8" ht="27.75" hidden="1" customHeight="1">
      <c r="A1403" s="34" t="s">
        <v>59</v>
      </c>
      <c r="B1403" s="31" t="s">
        <v>66</v>
      </c>
      <c r="C1403" t="s">
        <v>1066</v>
      </c>
      <c r="D1403" s="32">
        <f>D1402</f>
        <v>41471.4724587137</v>
      </c>
      <c r="E1403" t="s">
        <v>72</v>
      </c>
      <c r="F1403" s="31" t="s">
        <v>1520</v>
      </c>
      <c r="G1403" t="s">
        <v>74</v>
      </c>
      <c r="H1403" s="1">
        <v>43545.0460816494</v>
      </c>
    </row>
    <row r="1404" spans="8:8" ht="27.75" hidden="1" customHeight="1">
      <c r="A1404" s="33" t="s">
        <v>653</v>
      </c>
      <c r="B1404" s="31" t="s">
        <v>429</v>
      </c>
      <c r="C1404" t="s">
        <v>1312</v>
      </c>
      <c r="D1404" s="32">
        <v>42079.2967304457</v>
      </c>
      <c r="E1404" t="s">
        <v>23</v>
      </c>
      <c r="F1404" s="31" t="s">
        <v>1502</v>
      </c>
      <c r="G1404" t="s">
        <v>25</v>
      </c>
      <c r="H1404" s="1">
        <v>44183.261566968</v>
      </c>
    </row>
    <row r="1405" spans="8:8" ht="27.75" hidden="1" customHeight="1">
      <c r="A1405" s="31" t="s">
        <v>653</v>
      </c>
      <c r="B1405" s="31" t="s">
        <v>429</v>
      </c>
      <c r="C1405" t="s">
        <v>1312</v>
      </c>
      <c r="D1405" s="32">
        <f>D1404</f>
        <v>42079.2967304457</v>
      </c>
      <c r="E1405" t="s">
        <v>69</v>
      </c>
      <c r="F1405" s="31" t="s">
        <v>70</v>
      </c>
      <c r="G1405" t="s">
        <v>71</v>
      </c>
      <c r="H1405" s="1">
        <v>44183.261566968</v>
      </c>
    </row>
    <row r="1406" spans="8:8" ht="27.75" hidden="1" customHeight="1">
      <c r="A1406" s="34" t="s">
        <v>653</v>
      </c>
      <c r="B1406" s="31" t="s">
        <v>429</v>
      </c>
      <c r="C1406" t="s">
        <v>1312</v>
      </c>
      <c r="D1406" s="32">
        <f>D1405</f>
        <v>42079.2967304457</v>
      </c>
      <c r="E1406" t="s">
        <v>26</v>
      </c>
      <c r="F1406" s="31" t="s">
        <v>1498</v>
      </c>
      <c r="G1406" t="s">
        <v>28</v>
      </c>
      <c r="H1406" s="1">
        <v>44183.261566968</v>
      </c>
    </row>
    <row r="1407" spans="8:8" ht="27.75" hidden="1" customHeight="1">
      <c r="A1407" s="31" t="s">
        <v>653</v>
      </c>
      <c r="B1407" s="31" t="s">
        <v>429</v>
      </c>
      <c r="C1407" t="s">
        <v>1312</v>
      </c>
      <c r="D1407" s="32">
        <f>D1406</f>
        <v>42079.2967304457</v>
      </c>
      <c r="E1407" t="s">
        <v>654</v>
      </c>
      <c r="F1407" s="31" t="s">
        <v>429</v>
      </c>
      <c r="G1407" t="s">
        <v>655</v>
      </c>
      <c r="H1407" s="1">
        <v>44183.261566968</v>
      </c>
    </row>
    <row r="1408" spans="8:8" ht="27.75" hidden="1" customHeight="1">
      <c r="A1408" s="34" t="s">
        <v>653</v>
      </c>
      <c r="B1408" s="31" t="s">
        <v>429</v>
      </c>
      <c r="C1408" t="s">
        <v>1312</v>
      </c>
      <c r="D1408" s="32">
        <f>D1407</f>
        <v>42079.2967304457</v>
      </c>
      <c r="E1408" t="s">
        <v>72</v>
      </c>
      <c r="F1408" s="31" t="s">
        <v>1577</v>
      </c>
      <c r="G1408" t="s">
        <v>148</v>
      </c>
      <c r="H1408" s="1">
        <v>44183.261566968</v>
      </c>
    </row>
    <row r="1409" spans="8:8" ht="27.75" hidden="1" customHeight="1">
      <c r="A1409" s="34" t="s">
        <v>329</v>
      </c>
      <c r="B1409" s="31" t="s">
        <v>193</v>
      </c>
      <c r="C1409" t="s">
        <v>1166</v>
      </c>
      <c r="D1409" s="32">
        <f>D1408</f>
        <v>42079.2967304457</v>
      </c>
      <c r="E1409" t="s">
        <v>12</v>
      </c>
      <c r="F1409" s="31" t="s">
        <v>1486</v>
      </c>
      <c r="G1409" t="s">
        <v>209</v>
      </c>
      <c r="H1409" s="1">
        <v>45808.3479499253</v>
      </c>
    </row>
    <row r="1410" spans="8:8" ht="27.75" hidden="1" customHeight="1">
      <c r="A1410" s="31" t="s">
        <v>870</v>
      </c>
      <c r="B1410" s="31" t="s">
        <v>429</v>
      </c>
      <c r="C1410" t="s">
        <v>1391</v>
      </c>
      <c r="D1410" s="32">
        <v>45274.6793780971</v>
      </c>
      <c r="E1410" t="s">
        <v>892</v>
      </c>
      <c r="F1410" s="31" t="s">
        <v>1520</v>
      </c>
      <c r="G1410" t="s">
        <v>893</v>
      </c>
      <c r="H1410" s="1">
        <v>47538.4133470019</v>
      </c>
    </row>
    <row r="1411" spans="8:8" ht="27.75" hidden="1" customHeight="1">
      <c r="A1411" s="31" t="s">
        <v>870</v>
      </c>
      <c r="B1411" s="31" t="s">
        <v>429</v>
      </c>
      <c r="C1411" t="s">
        <v>1391</v>
      </c>
      <c r="D1411" s="32">
        <f t="shared" si="48" ref="D1411:D1417">D1410</f>
        <v>45274.6793780971</v>
      </c>
      <c r="E1411" t="s">
        <v>23</v>
      </c>
      <c r="F1411" s="31" t="s">
        <v>1502</v>
      </c>
      <c r="G1411" t="s">
        <v>25</v>
      </c>
      <c r="H1411" s="1">
        <v>47538.4133470019</v>
      </c>
    </row>
    <row r="1412" spans="8:8" ht="27.75" hidden="1" customHeight="1">
      <c r="A1412" s="33" t="s">
        <v>870</v>
      </c>
      <c r="B1412" s="31" t="s">
        <v>429</v>
      </c>
      <c r="C1412" t="s">
        <v>1391</v>
      </c>
      <c r="D1412" s="32">
        <f t="shared" si="48"/>
        <v>45274.6793780971</v>
      </c>
      <c r="E1412" t="s">
        <v>69</v>
      </c>
      <c r="F1412" s="31" t="s">
        <v>70</v>
      </c>
      <c r="G1412" t="s">
        <v>71</v>
      </c>
      <c r="H1412" s="1">
        <v>47538.4133470019</v>
      </c>
    </row>
    <row r="1413" spans="8:8" ht="27.75" hidden="1" customHeight="1">
      <c r="A1413" s="31" t="s">
        <v>870</v>
      </c>
      <c r="B1413" s="31" t="s">
        <v>429</v>
      </c>
      <c r="C1413" t="s">
        <v>1391</v>
      </c>
      <c r="D1413" s="32">
        <f t="shared" si="48"/>
        <v>45274.6793780971</v>
      </c>
      <c r="E1413" t="s">
        <v>26</v>
      </c>
      <c r="F1413" s="31" t="s">
        <v>1498</v>
      </c>
      <c r="G1413" t="s">
        <v>28</v>
      </c>
      <c r="H1413" s="1">
        <v>47538.4133470019</v>
      </c>
    </row>
    <row r="1414" spans="8:8" ht="27.75" hidden="1" customHeight="1">
      <c r="A1414" s="33" t="s">
        <v>870</v>
      </c>
      <c r="B1414" s="31" t="s">
        <v>429</v>
      </c>
      <c r="C1414" t="s">
        <v>1391</v>
      </c>
      <c r="D1414" s="32">
        <f t="shared" si="48"/>
        <v>45274.6793780971</v>
      </c>
      <c r="E1414" t="s">
        <v>808</v>
      </c>
      <c r="F1414" s="31" t="s">
        <v>1558</v>
      </c>
      <c r="G1414" t="s">
        <v>810</v>
      </c>
      <c r="H1414" s="1">
        <v>47538.4133470019</v>
      </c>
    </row>
    <row r="1415" spans="8:8" ht="27.75" hidden="1" customHeight="1">
      <c r="A1415" s="31" t="s">
        <v>870</v>
      </c>
      <c r="B1415" s="31" t="s">
        <v>429</v>
      </c>
      <c r="C1415" t="s">
        <v>1391</v>
      </c>
      <c r="D1415" s="32">
        <f t="shared" si="48"/>
        <v>45274.6793780971</v>
      </c>
      <c r="E1415" t="s">
        <v>894</v>
      </c>
      <c r="F1415" s="31" t="s">
        <v>429</v>
      </c>
      <c r="G1415" t="s">
        <v>895</v>
      </c>
      <c r="H1415" s="1">
        <v>47538.4133470019</v>
      </c>
    </row>
    <row r="1416" spans="8:8" ht="27.75" hidden="1" customHeight="1">
      <c r="A1416" s="33" t="s">
        <v>870</v>
      </c>
      <c r="B1416" s="31" t="s">
        <v>429</v>
      </c>
      <c r="C1416" t="s">
        <v>1391</v>
      </c>
      <c r="D1416" s="32">
        <f t="shared" si="48"/>
        <v>45274.6793780971</v>
      </c>
      <c r="E1416" t="s">
        <v>882</v>
      </c>
      <c r="F1416" s="31" t="s">
        <v>429</v>
      </c>
      <c r="G1416" t="s">
        <v>896</v>
      </c>
      <c r="H1416" s="1">
        <v>47538.4133470019</v>
      </c>
    </row>
    <row r="1417" spans="8:8" ht="27.75" hidden="1" customHeight="1">
      <c r="A1417" s="31" t="s">
        <v>870</v>
      </c>
      <c r="B1417" s="31" t="s">
        <v>429</v>
      </c>
      <c r="C1417" t="s">
        <v>1391</v>
      </c>
      <c r="D1417" s="32">
        <f t="shared" si="48"/>
        <v>45274.6793780971</v>
      </c>
      <c r="E1417" t="s">
        <v>897</v>
      </c>
      <c r="F1417" s="31" t="s">
        <v>429</v>
      </c>
      <c r="G1417" t="s">
        <v>898</v>
      </c>
      <c r="H1417" s="1">
        <v>47538.4133470019</v>
      </c>
    </row>
    <row r="1418" spans="8:8" ht="27.75" hidden="1" customHeight="1">
      <c r="A1418" s="31" t="s">
        <v>566</v>
      </c>
      <c r="B1418" s="31" t="s">
        <v>567</v>
      </c>
      <c r="C1418" t="s">
        <v>1288</v>
      </c>
      <c r="D1418" s="32">
        <v>23649.1139836855</v>
      </c>
      <c r="E1418" t="s">
        <v>23</v>
      </c>
      <c r="F1418" s="31" t="s">
        <v>1502</v>
      </c>
      <c r="G1418" t="s">
        <v>25</v>
      </c>
      <c r="H1418" s="1">
        <v>49663.1393657395</v>
      </c>
    </row>
    <row r="1419" spans="8:8" ht="27.75" hidden="1" customHeight="1">
      <c r="A1419" s="33" t="s">
        <v>622</v>
      </c>
      <c r="B1419" s="31" t="s">
        <v>102</v>
      </c>
      <c r="C1419" t="s">
        <v>1295</v>
      </c>
      <c r="D1419" s="32">
        <v>48901.7229870672</v>
      </c>
      <c r="E1419" t="s">
        <v>23</v>
      </c>
      <c r="F1419" s="31" t="s">
        <v>1502</v>
      </c>
      <c r="G1419" t="s">
        <v>25</v>
      </c>
      <c r="H1419" s="1">
        <v>51346.8091364205</v>
      </c>
    </row>
    <row r="1420" spans="8:8" ht="27.75" hidden="1" customHeight="1">
      <c r="A1420" s="34" t="s">
        <v>622</v>
      </c>
      <c r="B1420" s="31" t="s">
        <v>102</v>
      </c>
      <c r="C1420" t="s">
        <v>1295</v>
      </c>
      <c r="D1420" s="32">
        <f t="shared" si="49" ref="D1420:D1426">D1419</f>
        <v>48901.7229870672</v>
      </c>
      <c r="E1420" t="s">
        <v>69</v>
      </c>
      <c r="F1420" s="31" t="s">
        <v>70</v>
      </c>
      <c r="G1420" t="s">
        <v>71</v>
      </c>
      <c r="H1420" s="1">
        <v>51346.8091364205</v>
      </c>
    </row>
    <row r="1421" spans="8:8" ht="27.75" hidden="1" customHeight="1">
      <c r="A1421" s="31" t="s">
        <v>622</v>
      </c>
      <c r="B1421" s="31" t="s">
        <v>102</v>
      </c>
      <c r="C1421" t="s">
        <v>1295</v>
      </c>
      <c r="D1421" s="32">
        <f t="shared" si="49"/>
        <v>48901.7229870672</v>
      </c>
      <c r="E1421" t="s">
        <v>26</v>
      </c>
      <c r="F1421" s="31" t="s">
        <v>1498</v>
      </c>
      <c r="G1421" t="s">
        <v>28</v>
      </c>
      <c r="H1421" s="1">
        <v>51346.8091364205</v>
      </c>
    </row>
    <row r="1422" spans="8:8" ht="27.75" hidden="1" customHeight="1">
      <c r="A1422" s="31" t="s">
        <v>622</v>
      </c>
      <c r="B1422" s="31" t="s">
        <v>102</v>
      </c>
      <c r="C1422" t="s">
        <v>1295</v>
      </c>
      <c r="D1422" s="32">
        <f t="shared" si="49"/>
        <v>48901.7229870672</v>
      </c>
      <c r="E1422" t="s">
        <v>623</v>
      </c>
      <c r="F1422" s="31" t="s">
        <v>102</v>
      </c>
      <c r="G1422" t="s">
        <v>624</v>
      </c>
      <c r="H1422" s="1">
        <v>51346.8091364205</v>
      </c>
    </row>
    <row r="1423" spans="8:8" ht="27.75" hidden="1" customHeight="1">
      <c r="A1423" s="31" t="s">
        <v>622</v>
      </c>
      <c r="B1423" s="31" t="s">
        <v>102</v>
      </c>
      <c r="C1423" t="s">
        <v>1295</v>
      </c>
      <c r="D1423" s="32">
        <f t="shared" si="49"/>
        <v>48901.7229870672</v>
      </c>
      <c r="E1423" t="s">
        <v>72</v>
      </c>
      <c r="F1423" s="31" t="s">
        <v>1521</v>
      </c>
      <c r="G1423" t="s">
        <v>109</v>
      </c>
      <c r="H1423" s="1">
        <v>51346.8091364205</v>
      </c>
    </row>
    <row r="1424" spans="8:8" ht="27.75" hidden="1" customHeight="1">
      <c r="A1424" s="31" t="s">
        <v>532</v>
      </c>
      <c r="B1424" s="31" t="s">
        <v>181</v>
      </c>
      <c r="C1424" t="s">
        <v>1278</v>
      </c>
      <c r="D1424" s="32">
        <f t="shared" si="49"/>
        <v>48901.7229870672</v>
      </c>
      <c r="E1424" t="s">
        <v>26</v>
      </c>
      <c r="F1424" s="31" t="s">
        <v>1498</v>
      </c>
      <c r="G1424" t="s">
        <v>28</v>
      </c>
      <c r="H1424" s="1">
        <v>58490.3098474415</v>
      </c>
    </row>
    <row r="1425" spans="8:8" ht="27.75" hidden="1" customHeight="1">
      <c r="A1425" s="31" t="s">
        <v>532</v>
      </c>
      <c r="B1425" s="31" t="s">
        <v>181</v>
      </c>
      <c r="C1425" t="s">
        <v>1278</v>
      </c>
      <c r="D1425" s="32">
        <f t="shared" si="49"/>
        <v>48901.7229870672</v>
      </c>
      <c r="E1425" t="s">
        <v>483</v>
      </c>
      <c r="F1425" s="31" t="s">
        <v>181</v>
      </c>
      <c r="G1425" t="s">
        <v>484</v>
      </c>
      <c r="H1425" s="1">
        <v>58490.3098474415</v>
      </c>
    </row>
    <row r="1426" spans="8:8" ht="27.75" hidden="1" customHeight="1">
      <c r="A1426" s="31" t="s">
        <v>532</v>
      </c>
      <c r="B1426" s="31" t="s">
        <v>181</v>
      </c>
      <c r="C1426" t="s">
        <v>1278</v>
      </c>
      <c r="D1426" s="32">
        <f t="shared" si="49"/>
        <v>48901.7229870672</v>
      </c>
      <c r="E1426" t="s">
        <v>537</v>
      </c>
      <c r="F1426" s="31" t="s">
        <v>1503</v>
      </c>
      <c r="G1426" t="s">
        <v>538</v>
      </c>
      <c r="H1426" s="1">
        <v>58490.3098474415</v>
      </c>
    </row>
    <row r="1427" spans="8:8" ht="27.75" hidden="1" customHeight="1">
      <c r="A1427" s="33" t="s">
        <v>613</v>
      </c>
      <c r="B1427" s="31" t="s">
        <v>614</v>
      </c>
      <c r="C1427" t="s">
        <v>1292</v>
      </c>
      <c r="D1427" s="32">
        <v>58593.6634914269</v>
      </c>
      <c r="E1427" t="s">
        <v>23</v>
      </c>
      <c r="F1427" s="31" t="s">
        <v>1502</v>
      </c>
      <c r="G1427" t="s">
        <v>25</v>
      </c>
      <c r="H1427" s="1">
        <v>61523.3466659982</v>
      </c>
    </row>
    <row r="1428" spans="8:8" ht="27.75" hidden="1" customHeight="1">
      <c r="A1428" s="31" t="s">
        <v>613</v>
      </c>
      <c r="B1428" s="31" t="s">
        <v>614</v>
      </c>
      <c r="C1428" t="s">
        <v>1292</v>
      </c>
      <c r="D1428" s="32">
        <f>D1427</f>
        <v>58593.6634914269</v>
      </c>
      <c r="E1428" t="s">
        <v>26</v>
      </c>
      <c r="F1428" s="31" t="s">
        <v>1498</v>
      </c>
      <c r="G1428" t="s">
        <v>28</v>
      </c>
      <c r="H1428" s="1">
        <v>61523.3466659982</v>
      </c>
    </row>
    <row r="1429" spans="8:8" ht="27.75" hidden="1" customHeight="1">
      <c r="A1429" s="33" t="s">
        <v>613</v>
      </c>
      <c r="B1429" s="31" t="s">
        <v>614</v>
      </c>
      <c r="C1429" t="s">
        <v>1292</v>
      </c>
      <c r="D1429" s="32">
        <f>D1428</f>
        <v>58593.6634914269</v>
      </c>
      <c r="E1429" t="s">
        <v>132</v>
      </c>
      <c r="F1429" s="31" t="s">
        <v>615</v>
      </c>
      <c r="G1429" t="s">
        <v>616</v>
      </c>
      <c r="H1429" s="1">
        <v>61523.3466659982</v>
      </c>
    </row>
    <row r="1430" spans="8:8" ht="27.75" hidden="1" customHeight="1">
      <c r="A1430" s="31" t="s">
        <v>613</v>
      </c>
      <c r="B1430" s="31" t="s">
        <v>614</v>
      </c>
      <c r="C1430" t="s">
        <v>1292</v>
      </c>
      <c r="D1430" s="32">
        <f>D1429</f>
        <v>58593.6634914269</v>
      </c>
      <c r="E1430" t="s">
        <v>617</v>
      </c>
      <c r="F1430" s="31" t="s">
        <v>614</v>
      </c>
      <c r="G1430" t="s">
        <v>618</v>
      </c>
      <c r="H1430" s="1">
        <v>61523.3466659982</v>
      </c>
    </row>
    <row r="1431" spans="8:8" ht="27.75" hidden="1" customHeight="1">
      <c r="A1431" s="34" t="s">
        <v>619</v>
      </c>
      <c r="B1431" s="31" t="s">
        <v>8</v>
      </c>
      <c r="C1431" t="s">
        <v>1292</v>
      </c>
      <c r="D1431" s="32">
        <v>58593.6634914269</v>
      </c>
      <c r="E1431" t="s">
        <v>9</v>
      </c>
      <c r="F1431" s="31" t="s">
        <v>10</v>
      </c>
      <c r="G1431" t="s">
        <v>48</v>
      </c>
      <c r="H1431" s="1">
        <v>61523.3466659982</v>
      </c>
    </row>
    <row r="1432" spans="8:8" ht="27.75" hidden="1" customHeight="1">
      <c r="A1432" s="33" t="s">
        <v>620</v>
      </c>
      <c r="B1432" s="31" t="s">
        <v>8</v>
      </c>
      <c r="C1432" t="s">
        <v>1292</v>
      </c>
      <c r="D1432" s="32">
        <v>58593.6634914269</v>
      </c>
      <c r="E1432" t="s">
        <v>9</v>
      </c>
      <c r="F1432" s="31" t="s">
        <v>10</v>
      </c>
      <c r="G1432" t="s">
        <v>48</v>
      </c>
      <c r="H1432" s="1">
        <v>61523.3466659982</v>
      </c>
    </row>
    <row r="1433" spans="8:8" ht="27.75" hidden="1" customHeight="1">
      <c r="A1433" s="34" t="s">
        <v>701</v>
      </c>
      <c r="B1433" s="31" t="s">
        <v>181</v>
      </c>
      <c r="C1433" t="s">
        <v>1328</v>
      </c>
      <c r="D1433" s="32">
        <f>D1432</f>
        <v>58593.6634914269</v>
      </c>
      <c r="E1433" t="s">
        <v>26</v>
      </c>
      <c r="F1433" s="31" t="s">
        <v>1498</v>
      </c>
      <c r="G1433" t="s">
        <v>28</v>
      </c>
      <c r="H1433" s="1">
        <v>62058.3270684611</v>
      </c>
    </row>
    <row r="1434" spans="8:8" ht="27.75" hidden="1" customHeight="1">
      <c r="A1434" s="34" t="s">
        <v>701</v>
      </c>
      <c r="B1434" s="31" t="s">
        <v>181</v>
      </c>
      <c r="C1434" t="s">
        <v>1328</v>
      </c>
      <c r="D1434" s="32">
        <f>D1433</f>
        <v>58593.6634914269</v>
      </c>
      <c r="E1434" t="s">
        <v>704</v>
      </c>
      <c r="F1434" s="31" t="s">
        <v>181</v>
      </c>
      <c r="G1434" t="s">
        <v>705</v>
      </c>
      <c r="H1434" s="1">
        <v>62058.3270684611</v>
      </c>
    </row>
    <row r="1435" spans="8:8" ht="27.75" hidden="1" customHeight="1">
      <c r="A1435" s="34" t="s">
        <v>701</v>
      </c>
      <c r="B1435" s="31" t="s">
        <v>181</v>
      </c>
      <c r="C1435" t="s">
        <v>1328</v>
      </c>
      <c r="D1435" s="32">
        <f>D1434</f>
        <v>58593.6634914269</v>
      </c>
      <c r="E1435" t="s">
        <v>708</v>
      </c>
      <c r="F1435" s="31" t="s">
        <v>1503</v>
      </c>
      <c r="G1435" t="s">
        <v>709</v>
      </c>
      <c r="H1435" s="1">
        <v>62058.3270684611</v>
      </c>
    </row>
    <row r="1436" spans="8:8" ht="27.75" hidden="1" customHeight="1">
      <c r="A1436" s="31" t="s">
        <v>248</v>
      </c>
      <c r="B1436" s="31" t="s">
        <v>249</v>
      </c>
      <c r="C1436" t="s">
        <v>1141</v>
      </c>
      <c r="D1436" s="32">
        <v>60383.2846674183</v>
      </c>
      <c r="E1436" t="s">
        <v>250</v>
      </c>
      <c r="F1436" s="31" t="s">
        <v>1580</v>
      </c>
      <c r="G1436" t="s">
        <v>252</v>
      </c>
      <c r="H1436" s="1">
        <v>63402.4489007892</v>
      </c>
    </row>
    <row r="1437" spans="8:8" ht="27.75" hidden="1" customHeight="1">
      <c r="A1437" s="34" t="s">
        <v>248</v>
      </c>
      <c r="B1437" s="31" t="s">
        <v>249</v>
      </c>
      <c r="C1437" t="s">
        <v>1141</v>
      </c>
      <c r="D1437" s="32">
        <f t="shared" si="50" ref="D1437:D1442">D1436</f>
        <v>60383.2846674183</v>
      </c>
      <c r="E1437" t="s">
        <v>23</v>
      </c>
      <c r="F1437" s="31" t="s">
        <v>1502</v>
      </c>
      <c r="G1437" t="s">
        <v>25</v>
      </c>
      <c r="H1437" s="1">
        <v>63402.4489007892</v>
      </c>
    </row>
    <row r="1438" spans="8:8" ht="27.75" hidden="1" customHeight="1">
      <c r="A1438" s="31" t="s">
        <v>248</v>
      </c>
      <c r="B1438" s="31" t="s">
        <v>249</v>
      </c>
      <c r="C1438" t="s">
        <v>1141</v>
      </c>
      <c r="D1438" s="32">
        <f t="shared" si="50"/>
        <v>60383.2846674183</v>
      </c>
      <c r="E1438" t="s">
        <v>69</v>
      </c>
      <c r="F1438" s="31" t="s">
        <v>70</v>
      </c>
      <c r="G1438" t="s">
        <v>71</v>
      </c>
      <c r="H1438" s="1">
        <v>63402.4489007892</v>
      </c>
    </row>
    <row r="1439" spans="8:8" ht="27.75" hidden="1" customHeight="1">
      <c r="A1439" s="31" t="s">
        <v>248</v>
      </c>
      <c r="B1439" s="31" t="s">
        <v>249</v>
      </c>
      <c r="C1439" t="s">
        <v>1141</v>
      </c>
      <c r="D1439" s="32">
        <f t="shared" si="50"/>
        <v>60383.2846674183</v>
      </c>
      <c r="E1439" t="s">
        <v>26</v>
      </c>
      <c r="F1439" s="31" t="s">
        <v>1498</v>
      </c>
      <c r="G1439" t="s">
        <v>28</v>
      </c>
      <c r="H1439" s="1">
        <v>63402.4489007892</v>
      </c>
    </row>
    <row r="1440" spans="8:8" ht="27.75" hidden="1" customHeight="1">
      <c r="A1440" s="33" t="s">
        <v>248</v>
      </c>
      <c r="B1440" s="31" t="s">
        <v>249</v>
      </c>
      <c r="C1440" t="s">
        <v>1141</v>
      </c>
      <c r="D1440" s="32">
        <f t="shared" si="50"/>
        <v>60383.2846674183</v>
      </c>
      <c r="E1440" t="s">
        <v>253</v>
      </c>
      <c r="F1440" s="31" t="s">
        <v>1581</v>
      </c>
      <c r="G1440" t="s">
        <v>255</v>
      </c>
      <c r="H1440" s="1">
        <v>63402.4489007892</v>
      </c>
    </row>
    <row r="1441" spans="8:8" ht="27.75" hidden="1" customHeight="1">
      <c r="A1441" s="31" t="s">
        <v>248</v>
      </c>
      <c r="B1441" s="31" t="s">
        <v>249</v>
      </c>
      <c r="C1441" t="s">
        <v>1141</v>
      </c>
      <c r="D1441" s="32">
        <f t="shared" si="50"/>
        <v>60383.2846674183</v>
      </c>
      <c r="E1441" t="s">
        <v>72</v>
      </c>
      <c r="F1441" s="31" t="s">
        <v>1521</v>
      </c>
      <c r="G1441" t="s">
        <v>109</v>
      </c>
      <c r="H1441" s="1">
        <v>63402.4489007892</v>
      </c>
    </row>
    <row r="1442" spans="8:8" ht="27.75" hidden="1" customHeight="1">
      <c r="A1442" s="33" t="s">
        <v>248</v>
      </c>
      <c r="B1442" s="31" t="s">
        <v>249</v>
      </c>
      <c r="C1442" t="s">
        <v>1141</v>
      </c>
      <c r="D1442" s="32">
        <f t="shared" si="50"/>
        <v>60383.2846674183</v>
      </c>
      <c r="E1442" t="s">
        <v>9</v>
      </c>
      <c r="F1442" s="31" t="s">
        <v>1490</v>
      </c>
      <c r="G1442" t="s">
        <v>51</v>
      </c>
      <c r="H1442" s="1">
        <v>63402.4489007892</v>
      </c>
    </row>
    <row r="1443" spans="8:8" ht="27.75" hidden="1" customHeight="1">
      <c r="A1443" s="34" t="s">
        <v>379</v>
      </c>
      <c r="B1443" s="31" t="s">
        <v>385</v>
      </c>
      <c r="C1443" t="s">
        <v>1201</v>
      </c>
      <c r="D1443" s="32">
        <v>61910.595046786</v>
      </c>
      <c r="E1443" t="s">
        <v>23</v>
      </c>
      <c r="F1443" s="31" t="s">
        <v>1502</v>
      </c>
      <c r="G1443" t="s">
        <v>25</v>
      </c>
      <c r="H1443" s="1">
        <v>65006.1247991253</v>
      </c>
    </row>
    <row r="1444" spans="8:8" ht="27.75" hidden="1" customHeight="1">
      <c r="A1444" s="33" t="s">
        <v>379</v>
      </c>
      <c r="B1444" s="31" t="s">
        <v>385</v>
      </c>
      <c r="C1444" t="s">
        <v>1201</v>
      </c>
      <c r="D1444" s="32">
        <f>D1443</f>
        <v>61910.595046786</v>
      </c>
      <c r="E1444" t="s">
        <v>380</v>
      </c>
      <c r="F1444" s="31" t="s">
        <v>385</v>
      </c>
      <c r="G1444" t="s">
        <v>386</v>
      </c>
      <c r="H1444" s="1">
        <v>65006.1247991253</v>
      </c>
    </row>
    <row r="1445" spans="8:8" ht="27.75" hidden="1" customHeight="1">
      <c r="A1445" s="34" t="s">
        <v>379</v>
      </c>
      <c r="B1445" s="31" t="s">
        <v>385</v>
      </c>
      <c r="C1445" t="s">
        <v>1201</v>
      </c>
      <c r="D1445" s="32">
        <f>D1444</f>
        <v>61910.595046786</v>
      </c>
      <c r="E1445" t="s">
        <v>26</v>
      </c>
      <c r="F1445" s="31" t="s">
        <v>1498</v>
      </c>
      <c r="G1445" t="s">
        <v>28</v>
      </c>
      <c r="H1445" s="1">
        <v>65006.1247991253</v>
      </c>
    </row>
    <row r="1446" spans="8:8" ht="27.75" hidden="1" customHeight="1">
      <c r="A1446" s="33" t="s">
        <v>379</v>
      </c>
      <c r="B1446" s="31" t="s">
        <v>385</v>
      </c>
      <c r="C1446" t="s">
        <v>1201</v>
      </c>
      <c r="D1446" s="32">
        <f>D1445</f>
        <v>61910.595046786</v>
      </c>
      <c r="E1446" t="s">
        <v>63</v>
      </c>
      <c r="F1446" s="31" t="s">
        <v>1506</v>
      </c>
      <c r="G1446" t="s">
        <v>65</v>
      </c>
      <c r="H1446" s="1">
        <v>65006.1247991253</v>
      </c>
    </row>
    <row r="1447" spans="8:8" ht="27.75" hidden="1" customHeight="1">
      <c r="A1447" s="31" t="s">
        <v>509</v>
      </c>
      <c r="B1447" s="31" t="s">
        <v>387</v>
      </c>
      <c r="C1447" t="s">
        <v>1266</v>
      </c>
      <c r="D1447" s="32">
        <v>62602.5814752193</v>
      </c>
      <c r="E1447" t="s">
        <v>23</v>
      </c>
      <c r="F1447" s="31" t="s">
        <v>1502</v>
      </c>
      <c r="G1447" t="s">
        <v>25</v>
      </c>
      <c r="H1447" s="1">
        <v>65732.7105489802</v>
      </c>
    </row>
    <row r="1448" spans="8:8" ht="27.75" hidden="1" customHeight="1">
      <c r="A1448" s="33" t="s">
        <v>509</v>
      </c>
      <c r="B1448" s="31" t="s">
        <v>387</v>
      </c>
      <c r="C1448" t="s">
        <v>1266</v>
      </c>
      <c r="D1448" s="32">
        <f>D1447</f>
        <v>62602.5814752193</v>
      </c>
      <c r="E1448" t="s">
        <v>26</v>
      </c>
      <c r="F1448" s="31" t="s">
        <v>1498</v>
      </c>
      <c r="G1448" t="s">
        <v>28</v>
      </c>
      <c r="H1448" s="1">
        <v>65732.7105489802</v>
      </c>
    </row>
    <row r="1449" spans="8:8" ht="27.75" hidden="1" customHeight="1">
      <c r="A1449" s="31" t="s">
        <v>509</v>
      </c>
      <c r="B1449" s="31" t="s">
        <v>387</v>
      </c>
      <c r="C1449" t="s">
        <v>1266</v>
      </c>
      <c r="D1449" s="32">
        <f>D1448</f>
        <v>62602.5814752193</v>
      </c>
      <c r="E1449" t="s">
        <v>510</v>
      </c>
      <c r="F1449" s="31" t="s">
        <v>387</v>
      </c>
      <c r="G1449" t="s">
        <v>511</v>
      </c>
      <c r="H1449" s="1">
        <v>65732.7105489802</v>
      </c>
    </row>
    <row r="1450" spans="8:8" ht="27.75" hidden="1" customHeight="1">
      <c r="A1450" s="34" t="s">
        <v>509</v>
      </c>
      <c r="B1450" s="31" t="s">
        <v>387</v>
      </c>
      <c r="C1450" t="s">
        <v>1266</v>
      </c>
      <c r="D1450" s="32">
        <f>D1449</f>
        <v>62602.5814752193</v>
      </c>
      <c r="E1450" t="s">
        <v>63</v>
      </c>
      <c r="F1450" s="31" t="s">
        <v>1506</v>
      </c>
      <c r="G1450" t="s">
        <v>65</v>
      </c>
      <c r="H1450" s="1">
        <v>65732.7105489802</v>
      </c>
    </row>
    <row r="1451" spans="8:8" ht="27.75" hidden="1" customHeight="1">
      <c r="A1451" s="34" t="s">
        <v>512</v>
      </c>
      <c r="B1451" s="31" t="s">
        <v>480</v>
      </c>
      <c r="C1451" t="s">
        <v>1264</v>
      </c>
      <c r="D1451" s="32">
        <v>62602.5814752193</v>
      </c>
      <c r="E1451" t="s">
        <v>23</v>
      </c>
      <c r="F1451" s="31" t="s">
        <v>1502</v>
      </c>
      <c r="G1451" t="s">
        <v>25</v>
      </c>
      <c r="H1451" s="1">
        <v>65732.7105489802</v>
      </c>
    </row>
    <row r="1452" spans="8:8" ht="27.75" hidden="1" customHeight="1">
      <c r="A1452" s="34" t="s">
        <v>512</v>
      </c>
      <c r="B1452" s="31" t="s">
        <v>480</v>
      </c>
      <c r="C1452" t="s">
        <v>1264</v>
      </c>
      <c r="D1452" s="32">
        <f>D1451</f>
        <v>62602.5814752193</v>
      </c>
      <c r="E1452" t="s">
        <v>510</v>
      </c>
      <c r="F1452" s="31" t="s">
        <v>387</v>
      </c>
      <c r="G1452" t="s">
        <v>511</v>
      </c>
      <c r="H1452" s="1">
        <v>65732.7105489802</v>
      </c>
    </row>
    <row r="1453" spans="8:8" ht="27.75" hidden="1" customHeight="1">
      <c r="A1453" s="34" t="s">
        <v>512</v>
      </c>
      <c r="B1453" s="31" t="s">
        <v>480</v>
      </c>
      <c r="C1453" t="s">
        <v>1264</v>
      </c>
      <c r="D1453" s="32">
        <f>D1452</f>
        <v>62602.5814752193</v>
      </c>
      <c r="E1453" t="s">
        <v>63</v>
      </c>
      <c r="F1453" s="31" t="s">
        <v>1506</v>
      </c>
      <c r="G1453" t="s">
        <v>65</v>
      </c>
      <c r="H1453" s="1">
        <v>65732.7105489802</v>
      </c>
    </row>
    <row r="1454" spans="8:8" ht="27.75" hidden="1" customHeight="1">
      <c r="A1454" s="31" t="s">
        <v>15</v>
      </c>
      <c r="B1454" s="31" t="s">
        <v>31</v>
      </c>
      <c r="C1454" t="s">
        <v>1054</v>
      </c>
      <c r="D1454" s="32">
        <v>31654.0042432561</v>
      </c>
      <c r="E1454" t="s">
        <v>23</v>
      </c>
      <c r="F1454" s="31" t="s">
        <v>1502</v>
      </c>
      <c r="G1454" t="s">
        <v>25</v>
      </c>
      <c r="H1454" s="1">
        <v>66477.6089108378</v>
      </c>
    </row>
    <row r="1455" spans="8:8" ht="27.75" hidden="1" customHeight="1">
      <c r="A1455" s="34" t="s">
        <v>927</v>
      </c>
      <c r="B1455" s="31" t="s">
        <v>437</v>
      </c>
      <c r="C1455" t="s">
        <v>1407</v>
      </c>
      <c r="D1455" s="32">
        <f>D1454</f>
        <v>31654.0042432561</v>
      </c>
      <c r="E1455" t="s">
        <v>932</v>
      </c>
      <c r="F1455" s="31" t="s">
        <v>445</v>
      </c>
      <c r="G1455" t="s">
        <v>933</v>
      </c>
      <c r="H1455" s="1">
        <v>75591.67157549</v>
      </c>
    </row>
    <row r="1456" spans="8:8" ht="27.75" hidden="1" customHeight="1">
      <c r="A1456" s="31" t="s">
        <v>492</v>
      </c>
      <c r="B1456" s="31" t="s">
        <v>249</v>
      </c>
      <c r="C1456" t="s">
        <v>1257</v>
      </c>
      <c r="D1456" s="32">
        <v>73073.7312798175</v>
      </c>
      <c r="E1456" t="s">
        <v>23</v>
      </c>
      <c r="F1456" s="31" t="s">
        <v>1502</v>
      </c>
      <c r="G1456" t="s">
        <v>25</v>
      </c>
      <c r="H1456" s="1">
        <v>76727.4178438083</v>
      </c>
    </row>
    <row r="1457" spans="8:8" ht="27.75" hidden="1" customHeight="1">
      <c r="A1457" s="31" t="s">
        <v>492</v>
      </c>
      <c r="B1457" s="31" t="s">
        <v>249</v>
      </c>
      <c r="C1457" t="s">
        <v>1257</v>
      </c>
      <c r="D1457" s="32">
        <f>D1456</f>
        <v>73073.7312798175</v>
      </c>
      <c r="E1457" t="s">
        <v>69</v>
      </c>
      <c r="F1457" s="31" t="s">
        <v>70</v>
      </c>
      <c r="G1457" t="s">
        <v>71</v>
      </c>
      <c r="H1457" s="1">
        <v>76727.4178438083</v>
      </c>
    </row>
    <row r="1458" spans="8:8" ht="27.75" hidden="1" customHeight="1">
      <c r="A1458" s="31" t="s">
        <v>492</v>
      </c>
      <c r="B1458" s="31" t="s">
        <v>249</v>
      </c>
      <c r="C1458" t="s">
        <v>1257</v>
      </c>
      <c r="D1458" s="32">
        <f>D1457</f>
        <v>73073.7312798175</v>
      </c>
      <c r="E1458" t="s">
        <v>26</v>
      </c>
      <c r="F1458" s="31" t="s">
        <v>1498</v>
      </c>
      <c r="G1458" t="s">
        <v>28</v>
      </c>
      <c r="H1458" s="1">
        <v>76727.4178438083</v>
      </c>
    </row>
    <row r="1459" spans="8:8" ht="27.75" hidden="1" customHeight="1">
      <c r="A1459" s="31" t="s">
        <v>492</v>
      </c>
      <c r="B1459" s="31" t="s">
        <v>249</v>
      </c>
      <c r="C1459" t="s">
        <v>1257</v>
      </c>
      <c r="D1459" s="32">
        <f>D1458</f>
        <v>73073.7312798175</v>
      </c>
      <c r="E1459" t="s">
        <v>493</v>
      </c>
      <c r="F1459" s="31" t="s">
        <v>249</v>
      </c>
      <c r="G1459" t="s">
        <v>494</v>
      </c>
      <c r="H1459" s="1">
        <v>76727.4178438083</v>
      </c>
    </row>
    <row r="1460" spans="8:8" ht="27.75" hidden="1" customHeight="1">
      <c r="A1460" s="31" t="s">
        <v>492</v>
      </c>
      <c r="B1460" s="31" t="s">
        <v>249</v>
      </c>
      <c r="C1460" t="s">
        <v>1257</v>
      </c>
      <c r="D1460" s="32">
        <f>D1459</f>
        <v>73073.7312798175</v>
      </c>
      <c r="E1460" t="s">
        <v>72</v>
      </c>
      <c r="F1460" s="31" t="s">
        <v>1520</v>
      </c>
      <c r="G1460" t="s">
        <v>74</v>
      </c>
      <c r="H1460" s="1">
        <v>76727.4178438083</v>
      </c>
    </row>
    <row r="1461" spans="8:8" ht="27.75" hidden="1" customHeight="1">
      <c r="A1461" s="31" t="s">
        <v>224</v>
      </c>
      <c r="B1461" s="31" t="s">
        <v>102</v>
      </c>
      <c r="C1461" t="s">
        <v>1133</v>
      </c>
      <c r="D1461" s="32">
        <v>73416.6298941527</v>
      </c>
      <c r="E1461" t="s">
        <v>225</v>
      </c>
      <c r="F1461" s="31" t="s">
        <v>102</v>
      </c>
      <c r="G1461" t="s">
        <v>226</v>
      </c>
      <c r="H1461" s="1">
        <v>77087.4613888604</v>
      </c>
    </row>
    <row r="1462" spans="8:8" ht="27.75" hidden="1" customHeight="1">
      <c r="A1462" s="31" t="s">
        <v>224</v>
      </c>
      <c r="B1462" s="31" t="s">
        <v>102</v>
      </c>
      <c r="C1462" t="s">
        <v>1133</v>
      </c>
      <c r="D1462" s="32">
        <f>D1461</f>
        <v>73416.6298941527</v>
      </c>
      <c r="E1462" t="s">
        <v>23</v>
      </c>
      <c r="F1462" s="31" t="s">
        <v>1502</v>
      </c>
      <c r="G1462" t="s">
        <v>25</v>
      </c>
      <c r="H1462" s="1">
        <v>77087.4613888604</v>
      </c>
    </row>
    <row r="1463" spans="8:8" ht="27.75" hidden="1" customHeight="1">
      <c r="A1463" s="31" t="s">
        <v>224</v>
      </c>
      <c r="B1463" s="31" t="s">
        <v>102</v>
      </c>
      <c r="C1463" t="s">
        <v>1133</v>
      </c>
      <c r="D1463" s="32">
        <f>D1462</f>
        <v>73416.6298941527</v>
      </c>
      <c r="E1463" t="s">
        <v>69</v>
      </c>
      <c r="F1463" s="31" t="s">
        <v>70</v>
      </c>
      <c r="G1463" t="s">
        <v>71</v>
      </c>
      <c r="H1463" s="1">
        <v>77087.4613888604</v>
      </c>
    </row>
    <row r="1464" spans="8:8" ht="27.75" hidden="1" customHeight="1">
      <c r="A1464" s="31" t="s">
        <v>224</v>
      </c>
      <c r="B1464" s="31" t="s">
        <v>102</v>
      </c>
      <c r="C1464" t="s">
        <v>1133</v>
      </c>
      <c r="D1464" s="32">
        <f>D1463</f>
        <v>73416.6298941527</v>
      </c>
      <c r="E1464" t="s">
        <v>26</v>
      </c>
      <c r="F1464" s="31" t="s">
        <v>1498</v>
      </c>
      <c r="G1464" t="s">
        <v>28</v>
      </c>
      <c r="H1464" s="1">
        <v>77087.4613888604</v>
      </c>
    </row>
    <row r="1465" spans="8:8" ht="27.75" hidden="1" customHeight="1">
      <c r="A1465" s="31" t="s">
        <v>224</v>
      </c>
      <c r="B1465" s="31" t="s">
        <v>102</v>
      </c>
      <c r="C1465" t="s">
        <v>1133</v>
      </c>
      <c r="D1465" s="32">
        <f>D1464</f>
        <v>73416.6298941527</v>
      </c>
      <c r="E1465" t="s">
        <v>227</v>
      </c>
      <c r="F1465" s="31" t="s">
        <v>1582</v>
      </c>
      <c r="G1465" t="s">
        <v>229</v>
      </c>
      <c r="H1465" s="1">
        <v>77087.4613888604</v>
      </c>
    </row>
    <row r="1466" spans="8:8" ht="27.75" hidden="1" customHeight="1">
      <c r="A1466" s="31" t="s">
        <v>224</v>
      </c>
      <c r="B1466" s="31" t="s">
        <v>102</v>
      </c>
      <c r="C1466" t="s">
        <v>1133</v>
      </c>
      <c r="D1466" s="32">
        <f>D1465</f>
        <v>73416.6298941527</v>
      </c>
      <c r="E1466" t="s">
        <v>72</v>
      </c>
      <c r="F1466" s="31" t="s">
        <v>1562</v>
      </c>
      <c r="G1466" t="s">
        <v>223</v>
      </c>
      <c r="H1466" s="1">
        <v>77087.4613888604</v>
      </c>
    </row>
    <row r="1467" spans="8:8" ht="27.75" hidden="1" customHeight="1">
      <c r="A1467" s="31" t="s">
        <v>364</v>
      </c>
      <c r="B1467" s="31" t="s">
        <v>141</v>
      </c>
      <c r="C1467" t="s">
        <v>1188</v>
      </c>
      <c r="D1467" s="32">
        <v>73768.8882556483</v>
      </c>
      <c r="E1467" t="s">
        <v>23</v>
      </c>
      <c r="F1467" s="31" t="s">
        <v>1502</v>
      </c>
      <c r="G1467" t="s">
        <v>25</v>
      </c>
      <c r="H1467" s="1">
        <v>77457.3326684307</v>
      </c>
    </row>
    <row r="1468" spans="8:8" ht="27.75" hidden="1" customHeight="1">
      <c r="A1468" s="34" t="s">
        <v>364</v>
      </c>
      <c r="B1468" s="31" t="s">
        <v>141</v>
      </c>
      <c r="C1468" t="s">
        <v>1188</v>
      </c>
      <c r="D1468" s="32">
        <f>D1467</f>
        <v>73768.8882556483</v>
      </c>
      <c r="E1468" t="s">
        <v>367</v>
      </c>
      <c r="F1468" s="31" t="s">
        <v>141</v>
      </c>
      <c r="G1468" t="s">
        <v>368</v>
      </c>
      <c r="H1468" s="1">
        <v>77457.3326684307</v>
      </c>
    </row>
    <row r="1469" spans="8:8" ht="27.75" hidden="1" customHeight="1">
      <c r="A1469" s="34" t="s">
        <v>364</v>
      </c>
      <c r="B1469" s="31" t="s">
        <v>141</v>
      </c>
      <c r="C1469" t="s">
        <v>1188</v>
      </c>
      <c r="D1469" s="32">
        <f>D1468</f>
        <v>73768.8882556483</v>
      </c>
      <c r="E1469" t="s">
        <v>69</v>
      </c>
      <c r="F1469" s="31" t="s">
        <v>70</v>
      </c>
      <c r="G1469" t="s">
        <v>71</v>
      </c>
      <c r="H1469" s="1">
        <v>77457.3326684307</v>
      </c>
    </row>
    <row r="1470" spans="8:8" ht="27.75" hidden="1" customHeight="1">
      <c r="A1470" s="34" t="s">
        <v>364</v>
      </c>
      <c r="B1470" s="31" t="s">
        <v>141</v>
      </c>
      <c r="C1470" t="s">
        <v>1188</v>
      </c>
      <c r="D1470" s="32">
        <f>D1469</f>
        <v>73768.8882556483</v>
      </c>
      <c r="E1470" t="s">
        <v>26</v>
      </c>
      <c r="F1470" s="31" t="s">
        <v>1498</v>
      </c>
      <c r="G1470" t="s">
        <v>28</v>
      </c>
      <c r="H1470" s="1">
        <v>77457.3326684307</v>
      </c>
    </row>
    <row r="1471" spans="8:8" ht="27.75" hidden="1" customHeight="1">
      <c r="A1471" s="34" t="s">
        <v>364</v>
      </c>
      <c r="B1471" s="31" t="s">
        <v>141</v>
      </c>
      <c r="C1471" t="s">
        <v>1188</v>
      </c>
      <c r="D1471" s="32">
        <f>D1470</f>
        <v>73768.8882556483</v>
      </c>
      <c r="E1471" t="s">
        <v>369</v>
      </c>
      <c r="F1471" s="31" t="s">
        <v>1583</v>
      </c>
      <c r="G1471" t="s">
        <v>371</v>
      </c>
      <c r="H1471" s="1">
        <v>77457.3326684307</v>
      </c>
    </row>
    <row r="1472" spans="8:8" ht="27.75" hidden="1" customHeight="1">
      <c r="A1472" s="34" t="s">
        <v>364</v>
      </c>
      <c r="B1472" s="31" t="s">
        <v>141</v>
      </c>
      <c r="C1472" t="s">
        <v>1188</v>
      </c>
      <c r="D1472" s="32">
        <f>D1471</f>
        <v>73768.8882556483</v>
      </c>
      <c r="E1472" t="s">
        <v>72</v>
      </c>
      <c r="F1472" s="31" t="s">
        <v>1562</v>
      </c>
      <c r="G1472" t="s">
        <v>223</v>
      </c>
      <c r="H1472" s="1">
        <v>77457.3326684307</v>
      </c>
    </row>
    <row r="1473" spans="8:8" ht="27.75" hidden="1" customHeight="1">
      <c r="A1473" s="34" t="s">
        <v>350</v>
      </c>
      <c r="B1473" s="31" t="s">
        <v>102</v>
      </c>
      <c r="C1473" t="s">
        <v>1181</v>
      </c>
      <c r="D1473" s="32">
        <v>102631.966925065</v>
      </c>
      <c r="E1473" t="s">
        <v>23</v>
      </c>
      <c r="F1473" s="31" t="s">
        <v>1502</v>
      </c>
      <c r="G1473" t="s">
        <v>25</v>
      </c>
      <c r="H1473" s="1">
        <v>107763.565271318</v>
      </c>
    </row>
    <row r="1474" spans="8:8" ht="27.75" hidden="1" customHeight="1">
      <c r="A1474" s="34" t="s">
        <v>350</v>
      </c>
      <c r="B1474" s="31" t="s">
        <v>102</v>
      </c>
      <c r="C1474" t="s">
        <v>1181</v>
      </c>
      <c r="D1474" s="32">
        <f>D1473</f>
        <v>102631.966925065</v>
      </c>
      <c r="E1474" t="s">
        <v>351</v>
      </c>
      <c r="F1474" s="31" t="s">
        <v>102</v>
      </c>
      <c r="G1474" t="s">
        <v>352</v>
      </c>
      <c r="H1474" s="1">
        <v>107763.565271318</v>
      </c>
    </row>
    <row r="1475" spans="8:8" ht="27.75" hidden="1" customHeight="1">
      <c r="A1475" s="31" t="s">
        <v>350</v>
      </c>
      <c r="B1475" s="31" t="s">
        <v>102</v>
      </c>
      <c r="C1475" t="s">
        <v>1181</v>
      </c>
      <c r="D1475" s="32">
        <f>D1474</f>
        <v>102631.966925065</v>
      </c>
      <c r="E1475" t="s">
        <v>69</v>
      </c>
      <c r="F1475" s="31" t="s">
        <v>70</v>
      </c>
      <c r="G1475" t="s">
        <v>71</v>
      </c>
      <c r="H1475" s="1">
        <v>107763.565271318</v>
      </c>
    </row>
    <row r="1476" spans="8:8" ht="27.75" hidden="1" customHeight="1">
      <c r="A1476" s="31" t="s">
        <v>350</v>
      </c>
      <c r="B1476" s="31" t="s">
        <v>102</v>
      </c>
      <c r="C1476" t="s">
        <v>1181</v>
      </c>
      <c r="D1476" s="32">
        <f>D1475</f>
        <v>102631.966925065</v>
      </c>
      <c r="E1476" t="s">
        <v>26</v>
      </c>
      <c r="F1476" s="31" t="s">
        <v>1498</v>
      </c>
      <c r="G1476" t="s">
        <v>28</v>
      </c>
      <c r="H1476" s="1">
        <v>107763.565271318</v>
      </c>
    </row>
    <row r="1477" spans="8:8" ht="27.75" hidden="1" customHeight="1">
      <c r="A1477" s="31" t="s">
        <v>350</v>
      </c>
      <c r="B1477" s="31" t="s">
        <v>102</v>
      </c>
      <c r="C1477" t="s">
        <v>1181</v>
      </c>
      <c r="D1477" s="32">
        <f>D1476</f>
        <v>102631.966925065</v>
      </c>
      <c r="E1477" t="s">
        <v>72</v>
      </c>
      <c r="F1477" s="31" t="s">
        <v>1562</v>
      </c>
      <c r="G1477" t="s">
        <v>223</v>
      </c>
      <c r="H1477" s="1">
        <v>107763.565271318</v>
      </c>
    </row>
    <row r="1478" spans="8:8" ht="27.75" hidden="1" customHeight="1">
      <c r="A1478" s="31" t="s">
        <v>453</v>
      </c>
      <c r="B1478" s="31" t="s">
        <v>60</v>
      </c>
      <c r="C1478" t="s">
        <v>1232</v>
      </c>
      <c r="D1478" s="32">
        <v>106558.061511782</v>
      </c>
      <c r="E1478" t="s">
        <v>23</v>
      </c>
      <c r="F1478" s="31" t="s">
        <v>1502</v>
      </c>
      <c r="G1478" t="s">
        <v>25</v>
      </c>
      <c r="H1478" s="1">
        <v>111885.964587371</v>
      </c>
    </row>
    <row r="1479" spans="8:8" ht="27.75" hidden="1" customHeight="1">
      <c r="A1479" s="34" t="s">
        <v>453</v>
      </c>
      <c r="B1479" s="31" t="s">
        <v>60</v>
      </c>
      <c r="C1479" t="s">
        <v>1232</v>
      </c>
      <c r="D1479" s="32">
        <f>D1478</f>
        <v>106558.061511782</v>
      </c>
      <c r="E1479" t="s">
        <v>26</v>
      </c>
      <c r="F1479" s="31" t="s">
        <v>1498</v>
      </c>
      <c r="G1479" t="s">
        <v>28</v>
      </c>
      <c r="H1479" s="1">
        <v>111885.964587371</v>
      </c>
    </row>
    <row r="1480" spans="8:8" ht="27.75" hidden="1" customHeight="1">
      <c r="A1480" s="31" t="s">
        <v>453</v>
      </c>
      <c r="B1480" s="31" t="s">
        <v>60</v>
      </c>
      <c r="C1480" t="s">
        <v>1232</v>
      </c>
      <c r="D1480" s="32">
        <f>D1479</f>
        <v>106558.061511782</v>
      </c>
      <c r="E1480" t="s">
        <v>454</v>
      </c>
      <c r="F1480" s="31" t="s">
        <v>60</v>
      </c>
      <c r="G1480" t="s">
        <v>455</v>
      </c>
      <c r="H1480" s="1">
        <v>111885.964587371</v>
      </c>
    </row>
    <row r="1481" spans="8:8" ht="27.75" hidden="1" customHeight="1">
      <c r="A1481" s="31" t="s">
        <v>453</v>
      </c>
      <c r="B1481" s="31" t="s">
        <v>60</v>
      </c>
      <c r="C1481" t="s">
        <v>1232</v>
      </c>
      <c r="D1481" s="32">
        <f>D1480</f>
        <v>106558.061511782</v>
      </c>
      <c r="E1481" t="s">
        <v>63</v>
      </c>
      <c r="F1481" s="31" t="s">
        <v>1506</v>
      </c>
      <c r="G1481" t="s">
        <v>65</v>
      </c>
      <c r="H1481" s="1">
        <v>111885.964587371</v>
      </c>
    </row>
    <row r="1482" spans="8:8" ht="27.75" hidden="1" customHeight="1">
      <c r="A1482" s="34" t="s">
        <v>453</v>
      </c>
      <c r="B1482" s="31" t="s">
        <v>60</v>
      </c>
      <c r="C1482" t="s">
        <v>1232</v>
      </c>
      <c r="D1482" s="32">
        <f>D1481</f>
        <v>106558.061511782</v>
      </c>
      <c r="E1482" t="s">
        <v>9</v>
      </c>
      <c r="F1482" s="31" t="s">
        <v>1490</v>
      </c>
      <c r="G1482" t="s">
        <v>51</v>
      </c>
      <c r="H1482" s="1">
        <v>111885.964587371</v>
      </c>
    </row>
    <row r="1483" spans="8:8" ht="27.75" hidden="1" customHeight="1">
      <c r="A1483" s="31" t="s">
        <v>532</v>
      </c>
      <c r="B1483" s="31" t="s">
        <v>181</v>
      </c>
      <c r="C1483" t="s">
        <v>1278</v>
      </c>
      <c r="D1483" s="32">
        <v>55705.0569975633</v>
      </c>
      <c r="E1483" t="s">
        <v>23</v>
      </c>
      <c r="F1483" s="31" t="s">
        <v>1502</v>
      </c>
      <c r="G1483" t="s">
        <v>25</v>
      </c>
      <c r="H1483" s="1">
        <v>116980.619694883</v>
      </c>
    </row>
    <row r="1484" spans="8:8" ht="27.75" hidden="1" customHeight="1">
      <c r="A1484" s="31" t="s">
        <v>240</v>
      </c>
      <c r="B1484" s="31" t="s">
        <v>141</v>
      </c>
      <c r="C1484" t="s">
        <v>1138</v>
      </c>
      <c r="D1484" s="32">
        <v>115273.010119357</v>
      </c>
      <c r="E1484" t="s">
        <v>243</v>
      </c>
      <c r="F1484" s="31" t="s">
        <v>141</v>
      </c>
      <c r="G1484" t="s">
        <v>244</v>
      </c>
      <c r="H1484" s="1">
        <v>121036.660625324</v>
      </c>
    </row>
    <row r="1485" spans="8:8" ht="27.75" hidden="1" customHeight="1">
      <c r="A1485" s="34" t="s">
        <v>240</v>
      </c>
      <c r="B1485" s="31" t="s">
        <v>141</v>
      </c>
      <c r="C1485" t="s">
        <v>1138</v>
      </c>
      <c r="D1485" s="32">
        <f>D1484</f>
        <v>115273.010119357</v>
      </c>
      <c r="E1485" t="s">
        <v>23</v>
      </c>
      <c r="F1485" s="31" t="s">
        <v>1502</v>
      </c>
      <c r="G1485" t="s">
        <v>25</v>
      </c>
      <c r="H1485" s="1">
        <v>121036.660625324</v>
      </c>
    </row>
    <row r="1486" spans="8:8" ht="27.75" hidden="1" customHeight="1">
      <c r="A1486" s="31" t="s">
        <v>240</v>
      </c>
      <c r="B1486" s="31" t="s">
        <v>141</v>
      </c>
      <c r="C1486" t="s">
        <v>1138</v>
      </c>
      <c r="D1486" s="32">
        <f>D1485</f>
        <v>115273.010119357</v>
      </c>
      <c r="E1486" t="s">
        <v>69</v>
      </c>
      <c r="F1486" s="31" t="s">
        <v>70</v>
      </c>
      <c r="G1486" t="s">
        <v>71</v>
      </c>
      <c r="H1486" s="1">
        <v>121036.660625324</v>
      </c>
    </row>
    <row r="1487" spans="8:8" ht="27.75" hidden="1" customHeight="1">
      <c r="A1487" s="31" t="s">
        <v>240</v>
      </c>
      <c r="B1487" s="31" t="s">
        <v>141</v>
      </c>
      <c r="C1487" t="s">
        <v>1138</v>
      </c>
      <c r="D1487" s="32">
        <f>D1486</f>
        <v>115273.010119357</v>
      </c>
      <c r="E1487" t="s">
        <v>26</v>
      </c>
      <c r="F1487" s="31" t="s">
        <v>1498</v>
      </c>
      <c r="G1487" t="s">
        <v>28</v>
      </c>
      <c r="H1487" s="1">
        <v>121036.660625324</v>
      </c>
    </row>
    <row r="1488" spans="8:8" ht="27.75" hidden="1" customHeight="1">
      <c r="A1488" s="33" t="s">
        <v>240</v>
      </c>
      <c r="B1488" s="31" t="s">
        <v>141</v>
      </c>
      <c r="C1488" t="s">
        <v>1138</v>
      </c>
      <c r="D1488" s="32">
        <f>D1487</f>
        <v>115273.010119357</v>
      </c>
      <c r="E1488" t="s">
        <v>245</v>
      </c>
      <c r="F1488" s="31" t="s">
        <v>1576</v>
      </c>
      <c r="G1488" t="s">
        <v>247</v>
      </c>
      <c r="H1488" s="1">
        <v>121036.660625324</v>
      </c>
    </row>
    <row r="1489" spans="8:8" ht="27.75" hidden="1" customHeight="1">
      <c r="A1489" s="31" t="s">
        <v>240</v>
      </c>
      <c r="B1489" s="31" t="s">
        <v>141</v>
      </c>
      <c r="C1489" t="s">
        <v>1138</v>
      </c>
      <c r="D1489" s="32">
        <f>D1488</f>
        <v>115273.010119357</v>
      </c>
      <c r="E1489" t="s">
        <v>72</v>
      </c>
      <c r="F1489" s="31" t="s">
        <v>1520</v>
      </c>
      <c r="G1489" t="s">
        <v>74</v>
      </c>
      <c r="H1489" s="1">
        <v>121036.660625324</v>
      </c>
    </row>
    <row r="1490" spans="8:8" ht="27.75" hidden="1" customHeight="1">
      <c r="A1490" s="33" t="s">
        <v>701</v>
      </c>
      <c r="B1490" s="31" t="s">
        <v>181</v>
      </c>
      <c r="C1490" t="s">
        <v>1328</v>
      </c>
      <c r="D1490" s="32">
        <v>59103.1686366296</v>
      </c>
      <c r="E1490" t="s">
        <v>23</v>
      </c>
      <c r="F1490" s="31" t="s">
        <v>1502</v>
      </c>
      <c r="G1490" t="s">
        <v>25</v>
      </c>
      <c r="H1490" s="1">
        <v>124116.654136922</v>
      </c>
    </row>
    <row r="1491" spans="8:8" ht="27.75" hidden="1" customHeight="1">
      <c r="A1491" s="31" t="s">
        <v>791</v>
      </c>
      <c r="B1491" s="31" t="s">
        <v>8</v>
      </c>
      <c r="C1491" t="s">
        <v>1365</v>
      </c>
      <c r="D1491" s="32">
        <v>126880.0850625</v>
      </c>
      <c r="E1491" t="s">
        <v>9</v>
      </c>
      <c r="F1491" s="31" t="s">
        <v>1490</v>
      </c>
      <c r="G1491" t="s">
        <v>51</v>
      </c>
      <c r="H1491" s="1">
        <v>133224.089315625</v>
      </c>
    </row>
    <row r="1492" spans="8:8" ht="27.75" hidden="1" customHeight="1">
      <c r="A1492" s="34" t="s">
        <v>566</v>
      </c>
      <c r="B1492" s="31" t="s">
        <v>567</v>
      </c>
      <c r="C1492" t="s">
        <v>1288</v>
      </c>
      <c r="D1492" s="32">
        <f>D1491</f>
        <v>126880.0850625</v>
      </c>
      <c r="E1492" t="s">
        <v>578</v>
      </c>
      <c r="F1492" s="31" t="s">
        <v>278</v>
      </c>
      <c r="G1492" t="s">
        <v>579</v>
      </c>
      <c r="H1492" s="1">
        <v>148989.418097219</v>
      </c>
    </row>
    <row r="1493" spans="8:8" ht="27.75" hidden="1" customHeight="1">
      <c r="A1493" s="33" t="s">
        <v>506</v>
      </c>
      <c r="B1493" s="31" t="s">
        <v>480</v>
      </c>
      <c r="C1493" t="s">
        <v>1264</v>
      </c>
      <c r="D1493" s="32">
        <v>142671.330418089</v>
      </c>
      <c r="E1493" t="s">
        <v>23</v>
      </c>
      <c r="F1493" s="31" t="s">
        <v>1502</v>
      </c>
      <c r="G1493" t="s">
        <v>25</v>
      </c>
      <c r="H1493" s="1">
        <v>149804.896938993</v>
      </c>
    </row>
    <row r="1494" spans="8:8" ht="27.75" hidden="1" customHeight="1">
      <c r="A1494" s="34" t="s">
        <v>506</v>
      </c>
      <c r="B1494" s="31" t="s">
        <v>480</v>
      </c>
      <c r="C1494" t="s">
        <v>1264</v>
      </c>
      <c r="D1494" s="32">
        <f>D1493</f>
        <v>142671.330418089</v>
      </c>
      <c r="E1494" t="s">
        <v>69</v>
      </c>
      <c r="F1494" s="31" t="s">
        <v>70</v>
      </c>
      <c r="G1494" t="s">
        <v>71</v>
      </c>
      <c r="H1494" s="1">
        <v>149804.896938993</v>
      </c>
    </row>
    <row r="1495" spans="8:8" ht="27.75" hidden="1" customHeight="1">
      <c r="A1495" s="34" t="s">
        <v>506</v>
      </c>
      <c r="B1495" s="31" t="s">
        <v>480</v>
      </c>
      <c r="C1495" t="s">
        <v>1264</v>
      </c>
      <c r="D1495" s="32">
        <f>D1494</f>
        <v>142671.330418089</v>
      </c>
      <c r="E1495" t="s">
        <v>26</v>
      </c>
      <c r="F1495" s="31" t="s">
        <v>1498</v>
      </c>
      <c r="G1495" t="s">
        <v>28</v>
      </c>
      <c r="H1495" s="1">
        <v>149804.896938993</v>
      </c>
    </row>
    <row r="1496" spans="8:8" ht="27.75" hidden="1" customHeight="1">
      <c r="A1496" s="33" t="s">
        <v>506</v>
      </c>
      <c r="B1496" s="31" t="s">
        <v>480</v>
      </c>
      <c r="C1496" t="s">
        <v>1264</v>
      </c>
      <c r="D1496" s="32">
        <f>D1495</f>
        <v>142671.330418089</v>
      </c>
      <c r="E1496" t="s">
        <v>507</v>
      </c>
      <c r="F1496" s="31" t="s">
        <v>480</v>
      </c>
      <c r="G1496" t="s">
        <v>508</v>
      </c>
      <c r="H1496" s="1">
        <v>149804.896938993</v>
      </c>
    </row>
    <row r="1497" spans="8:8" ht="27.75" hidden="1" customHeight="1">
      <c r="A1497" s="31" t="s">
        <v>506</v>
      </c>
      <c r="B1497" s="31" t="s">
        <v>480</v>
      </c>
      <c r="C1497" t="s">
        <v>1264</v>
      </c>
      <c r="D1497" s="32">
        <f>D1496</f>
        <v>142671.330418089</v>
      </c>
      <c r="E1497" t="s">
        <v>72</v>
      </c>
      <c r="F1497" s="31" t="s">
        <v>1577</v>
      </c>
      <c r="G1497" t="s">
        <v>148</v>
      </c>
      <c r="H1497" s="1">
        <v>149804.896938993</v>
      </c>
    </row>
    <row r="1498" spans="8:8" ht="27.75" hidden="1" customHeight="1">
      <c r="A1498" s="31" t="s">
        <v>101</v>
      </c>
      <c r="B1498" s="31" t="s">
        <v>102</v>
      </c>
      <c r="C1498" t="s">
        <v>1085</v>
      </c>
      <c r="D1498" s="32">
        <v>146067.704530848</v>
      </c>
      <c r="E1498" t="s">
        <v>103</v>
      </c>
      <c r="F1498" s="31" t="s">
        <v>102</v>
      </c>
      <c r="G1498" t="s">
        <v>104</v>
      </c>
      <c r="H1498" s="1">
        <v>153371.089757391</v>
      </c>
    </row>
    <row r="1499" spans="8:8" ht="27.75" hidden="1" customHeight="1">
      <c r="A1499" s="31" t="s">
        <v>101</v>
      </c>
      <c r="B1499" s="31" t="s">
        <v>102</v>
      </c>
      <c r="C1499" t="s">
        <v>1085</v>
      </c>
      <c r="D1499" s="32">
        <f t="shared" si="51" ref="D1499:D1504">D1498</f>
        <v>146067.704530848</v>
      </c>
      <c r="E1499" t="s">
        <v>23</v>
      </c>
      <c r="F1499" s="31" t="s">
        <v>1502</v>
      </c>
      <c r="G1499" t="s">
        <v>25</v>
      </c>
      <c r="H1499" s="1">
        <v>153371.089757391</v>
      </c>
    </row>
    <row r="1500" spans="8:8" ht="27.75" hidden="1" customHeight="1">
      <c r="A1500" s="34" t="s">
        <v>101</v>
      </c>
      <c r="B1500" s="31" t="s">
        <v>102</v>
      </c>
      <c r="C1500" t="s">
        <v>1085</v>
      </c>
      <c r="D1500" s="32">
        <f t="shared" si="51"/>
        <v>146067.704530848</v>
      </c>
      <c r="E1500" t="s">
        <v>69</v>
      </c>
      <c r="F1500" s="31" t="s">
        <v>70</v>
      </c>
      <c r="G1500" t="s">
        <v>71</v>
      </c>
      <c r="H1500" s="1">
        <v>153371.089757391</v>
      </c>
    </row>
    <row r="1501" spans="8:8" ht="27.75" hidden="1" customHeight="1">
      <c r="A1501" s="34" t="s">
        <v>101</v>
      </c>
      <c r="B1501" s="31" t="s">
        <v>102</v>
      </c>
      <c r="C1501" t="s">
        <v>1085</v>
      </c>
      <c r="D1501" s="32">
        <f t="shared" si="51"/>
        <v>146067.704530848</v>
      </c>
      <c r="E1501" t="s">
        <v>26</v>
      </c>
      <c r="F1501" s="31" t="s">
        <v>1498</v>
      </c>
      <c r="G1501" t="s">
        <v>28</v>
      </c>
      <c r="H1501" s="1">
        <v>153371.089757391</v>
      </c>
    </row>
    <row r="1502" spans="8:8" ht="27.75" hidden="1" customHeight="1">
      <c r="A1502" s="31" t="s">
        <v>101</v>
      </c>
      <c r="B1502" s="31" t="s">
        <v>102</v>
      </c>
      <c r="C1502" t="s">
        <v>1085</v>
      </c>
      <c r="D1502" s="32">
        <f t="shared" si="51"/>
        <v>146067.704530848</v>
      </c>
      <c r="E1502" t="s">
        <v>105</v>
      </c>
      <c r="F1502" s="31" t="s">
        <v>1584</v>
      </c>
      <c r="G1502" t="s">
        <v>107</v>
      </c>
      <c r="H1502" s="1">
        <v>153371.089757391</v>
      </c>
    </row>
    <row r="1503" spans="8:8" ht="27.75" hidden="1" customHeight="1">
      <c r="A1503" s="31" t="s">
        <v>101</v>
      </c>
      <c r="B1503" s="31" t="s">
        <v>102</v>
      </c>
      <c r="C1503" t="s">
        <v>1085</v>
      </c>
      <c r="D1503" s="32">
        <f t="shared" si="51"/>
        <v>146067.704530848</v>
      </c>
      <c r="E1503" t="s">
        <v>72</v>
      </c>
      <c r="F1503" s="31" t="s">
        <v>1521</v>
      </c>
      <c r="G1503" t="s">
        <v>109</v>
      </c>
      <c r="H1503" s="1">
        <v>153371.089757391</v>
      </c>
    </row>
    <row r="1504" spans="8:8" ht="27.75" hidden="1" customHeight="1">
      <c r="A1504" s="34" t="s">
        <v>170</v>
      </c>
      <c r="B1504" s="31" t="s">
        <v>171</v>
      </c>
      <c r="C1504" t="s">
        <v>1107</v>
      </c>
      <c r="D1504" s="32">
        <f t="shared" si="51"/>
        <v>146067.704530848</v>
      </c>
      <c r="E1504" t="s">
        <v>178</v>
      </c>
      <c r="F1504" s="31" t="s">
        <v>179</v>
      </c>
      <c r="G1504" t="s">
        <v>180</v>
      </c>
      <c r="H1504" s="1">
        <v>169656.416964661</v>
      </c>
    </row>
    <row r="1505" spans="8:8" ht="27.75" hidden="1" customHeight="1">
      <c r="A1505" s="31" t="s">
        <v>628</v>
      </c>
      <c r="B1505" s="31" t="s">
        <v>202</v>
      </c>
      <c r="C1505" t="s">
        <v>1301</v>
      </c>
      <c r="D1505" s="32">
        <v>173201.424586239</v>
      </c>
      <c r="E1505" t="s">
        <v>23</v>
      </c>
      <c r="F1505" s="31" t="s">
        <v>1502</v>
      </c>
      <c r="G1505" t="s">
        <v>25</v>
      </c>
      <c r="H1505" s="1">
        <v>181861.495815551</v>
      </c>
    </row>
    <row r="1506" spans="8:8" ht="27.75" hidden="1" customHeight="1">
      <c r="A1506" s="34" t="s">
        <v>628</v>
      </c>
      <c r="B1506" s="31" t="s">
        <v>202</v>
      </c>
      <c r="C1506" t="s">
        <v>1301</v>
      </c>
      <c r="D1506" s="32">
        <f>D1505</f>
        <v>173201.424586239</v>
      </c>
      <c r="E1506" t="s">
        <v>69</v>
      </c>
      <c r="F1506" s="31" t="s">
        <v>70</v>
      </c>
      <c r="G1506" t="s">
        <v>71</v>
      </c>
      <c r="H1506" s="1">
        <v>181861.495815551</v>
      </c>
    </row>
    <row r="1507" spans="8:8" ht="27.75" hidden="1" customHeight="1">
      <c r="A1507" s="34" t="s">
        <v>628</v>
      </c>
      <c r="B1507" s="31" t="s">
        <v>202</v>
      </c>
      <c r="C1507" t="s">
        <v>1301</v>
      </c>
      <c r="D1507" s="32">
        <f>D1506</f>
        <v>173201.424586239</v>
      </c>
      <c r="E1507" t="s">
        <v>26</v>
      </c>
      <c r="F1507" s="31" t="s">
        <v>1498</v>
      </c>
      <c r="G1507" t="s">
        <v>28</v>
      </c>
      <c r="H1507" s="1">
        <v>181861.495815551</v>
      </c>
    </row>
    <row r="1508" spans="8:8" ht="27.75" hidden="1" customHeight="1">
      <c r="A1508" s="33" t="s">
        <v>628</v>
      </c>
      <c r="B1508" s="31" t="s">
        <v>202</v>
      </c>
      <c r="C1508" t="s">
        <v>1301</v>
      </c>
      <c r="D1508" s="32">
        <f>D1507</f>
        <v>173201.424586239</v>
      </c>
      <c r="E1508" t="s">
        <v>629</v>
      </c>
      <c r="F1508" s="31" t="s">
        <v>202</v>
      </c>
      <c r="G1508" t="s">
        <v>630</v>
      </c>
      <c r="H1508" s="1">
        <v>181861.495815551</v>
      </c>
    </row>
    <row r="1509" spans="8:8" ht="27.75" hidden="1" customHeight="1">
      <c r="A1509" s="31" t="s">
        <v>628</v>
      </c>
      <c r="B1509" s="31" t="s">
        <v>202</v>
      </c>
      <c r="C1509" t="s">
        <v>1301</v>
      </c>
      <c r="D1509" s="32">
        <f>D1508</f>
        <v>173201.424586239</v>
      </c>
      <c r="E1509" t="s">
        <v>631</v>
      </c>
      <c r="F1509" s="31" t="s">
        <v>1585</v>
      </c>
      <c r="G1509" t="s">
        <v>633</v>
      </c>
      <c r="H1509" s="1">
        <v>181861.495815551</v>
      </c>
    </row>
    <row r="1510" spans="8:8" ht="27.75" hidden="1" customHeight="1">
      <c r="A1510" s="33" t="s">
        <v>628</v>
      </c>
      <c r="B1510" s="31" t="s">
        <v>202</v>
      </c>
      <c r="C1510" t="s">
        <v>1301</v>
      </c>
      <c r="D1510" s="32">
        <f>D1509</f>
        <v>173201.424586239</v>
      </c>
      <c r="E1510" t="s">
        <v>72</v>
      </c>
      <c r="F1510" s="31" t="s">
        <v>1520</v>
      </c>
      <c r="G1510" t="s">
        <v>74</v>
      </c>
      <c r="H1510" s="1">
        <v>181861.495815551</v>
      </c>
    </row>
    <row r="1511" spans="8:8" ht="27.75" hidden="1" customHeight="1">
      <c r="A1511" s="31" t="s">
        <v>634</v>
      </c>
      <c r="B1511" s="31" t="s">
        <v>8</v>
      </c>
      <c r="C1511" t="s">
        <v>1301</v>
      </c>
      <c r="D1511" s="32">
        <v>173201.424586239</v>
      </c>
      <c r="E1511" t="s">
        <v>9</v>
      </c>
      <c r="F1511" s="31" t="s">
        <v>1490</v>
      </c>
      <c r="G1511" t="s">
        <v>51</v>
      </c>
      <c r="H1511" s="1">
        <v>181861.495815551</v>
      </c>
    </row>
    <row r="1512" spans="8:8" ht="27.75" hidden="1" customHeight="1">
      <c r="A1512" s="34" t="s">
        <v>634</v>
      </c>
      <c r="B1512" s="31" t="s">
        <v>8</v>
      </c>
      <c r="C1512" t="s">
        <v>1301</v>
      </c>
      <c r="D1512" s="32">
        <f>D1511</f>
        <v>173201.424586239</v>
      </c>
      <c r="E1512" t="s">
        <v>76</v>
      </c>
      <c r="F1512" s="31" t="s">
        <v>1501</v>
      </c>
      <c r="G1512" t="s">
        <v>117</v>
      </c>
      <c r="H1512" s="1">
        <v>181861.495815551</v>
      </c>
    </row>
    <row r="1513" spans="8:8" ht="27.75" hidden="1" customHeight="1">
      <c r="A1513" s="31" t="s">
        <v>635</v>
      </c>
      <c r="B1513" s="31" t="s">
        <v>8</v>
      </c>
      <c r="C1513" t="s">
        <v>1301</v>
      </c>
      <c r="D1513" s="32">
        <v>173201.424586239</v>
      </c>
      <c r="E1513" t="s">
        <v>9</v>
      </c>
      <c r="F1513" s="31" t="s">
        <v>1490</v>
      </c>
      <c r="G1513" t="s">
        <v>51</v>
      </c>
      <c r="H1513" s="1">
        <v>181861.495815551</v>
      </c>
    </row>
    <row r="1514" spans="8:8" ht="27.75" hidden="1" customHeight="1">
      <c r="A1514" s="34" t="s">
        <v>635</v>
      </c>
      <c r="B1514" s="31" t="s">
        <v>8</v>
      </c>
      <c r="C1514" t="s">
        <v>1301</v>
      </c>
      <c r="D1514" s="32">
        <f>D1513</f>
        <v>173201.424586239</v>
      </c>
      <c r="E1514" t="s">
        <v>76</v>
      </c>
      <c r="F1514" s="31" t="s">
        <v>1495</v>
      </c>
      <c r="G1514" t="s">
        <v>501</v>
      </c>
      <c r="H1514" s="1">
        <v>181861.495815551</v>
      </c>
    </row>
    <row r="1515" spans="8:8" ht="27.75" hidden="1" customHeight="1">
      <c r="A1515" s="33" t="s">
        <v>833</v>
      </c>
      <c r="B1515" s="31" t="s">
        <v>278</v>
      </c>
      <c r="C1515" t="s">
        <v>1384</v>
      </c>
      <c r="D1515" s="32">
        <v>184692.349436561</v>
      </c>
      <c r="E1515" t="s">
        <v>844</v>
      </c>
      <c r="F1515" s="31" t="s">
        <v>1586</v>
      </c>
      <c r="G1515" t="s">
        <v>846</v>
      </c>
      <c r="H1515" s="1">
        <v>193926.966908389</v>
      </c>
    </row>
    <row r="1516" spans="8:8" ht="27.75" hidden="1" customHeight="1">
      <c r="A1516" s="31" t="s">
        <v>833</v>
      </c>
      <c r="B1516" s="31" t="s">
        <v>278</v>
      </c>
      <c r="C1516" t="s">
        <v>1384</v>
      </c>
      <c r="D1516" s="32">
        <f t="shared" si="52" ref="D1516:D1521">D1515</f>
        <v>184692.349436561</v>
      </c>
      <c r="E1516" t="s">
        <v>23</v>
      </c>
      <c r="F1516" s="31" t="s">
        <v>1502</v>
      </c>
      <c r="G1516" t="s">
        <v>25</v>
      </c>
      <c r="H1516" s="1">
        <v>193926.966908389</v>
      </c>
    </row>
    <row r="1517" spans="8:8" ht="27.75" hidden="1" customHeight="1">
      <c r="A1517" s="34" t="s">
        <v>833</v>
      </c>
      <c r="B1517" s="31" t="s">
        <v>278</v>
      </c>
      <c r="C1517" t="s">
        <v>1384</v>
      </c>
      <c r="D1517" s="32">
        <f t="shared" si="52"/>
        <v>184692.349436561</v>
      </c>
      <c r="E1517" t="s">
        <v>26</v>
      </c>
      <c r="F1517" s="31" t="s">
        <v>1498</v>
      </c>
      <c r="G1517" t="s">
        <v>28</v>
      </c>
      <c r="H1517" s="1">
        <v>193926.966908389</v>
      </c>
    </row>
    <row r="1518" spans="8:8" ht="27.75" hidden="1" customHeight="1">
      <c r="A1518" s="33" t="s">
        <v>833</v>
      </c>
      <c r="B1518" s="31" t="s">
        <v>278</v>
      </c>
      <c r="C1518" t="s">
        <v>1384</v>
      </c>
      <c r="D1518" s="32">
        <f t="shared" si="52"/>
        <v>184692.349436561</v>
      </c>
      <c r="E1518" t="s">
        <v>847</v>
      </c>
      <c r="F1518" s="31" t="s">
        <v>1587</v>
      </c>
      <c r="G1518" t="s">
        <v>849</v>
      </c>
      <c r="H1518" s="1">
        <v>193926.966908389</v>
      </c>
    </row>
    <row r="1519" spans="8:8" ht="27.75" hidden="1" customHeight="1">
      <c r="A1519" s="34" t="s">
        <v>833</v>
      </c>
      <c r="B1519" s="31" t="s">
        <v>278</v>
      </c>
      <c r="C1519" t="s">
        <v>1384</v>
      </c>
      <c r="D1519" s="32">
        <f t="shared" si="52"/>
        <v>184692.349436561</v>
      </c>
      <c r="E1519" t="s">
        <v>850</v>
      </c>
      <c r="F1519" s="31" t="s">
        <v>1588</v>
      </c>
      <c r="G1519" t="s">
        <v>852</v>
      </c>
      <c r="H1519" s="1">
        <v>193926.966908389</v>
      </c>
    </row>
    <row r="1520" spans="8:8" ht="27.75" hidden="1" customHeight="1">
      <c r="A1520" s="31" t="s">
        <v>833</v>
      </c>
      <c r="B1520" s="31" t="s">
        <v>278</v>
      </c>
      <c r="C1520" t="s">
        <v>1384</v>
      </c>
      <c r="D1520" s="32">
        <f t="shared" si="52"/>
        <v>184692.349436561</v>
      </c>
      <c r="E1520" t="s">
        <v>853</v>
      </c>
      <c r="F1520" s="31" t="s">
        <v>278</v>
      </c>
      <c r="G1520" t="s">
        <v>854</v>
      </c>
      <c r="H1520" s="1">
        <v>193926.966908389</v>
      </c>
    </row>
    <row r="1521" spans="8:8" ht="27.75" hidden="1" customHeight="1">
      <c r="A1521" s="34" t="s">
        <v>1027</v>
      </c>
      <c r="B1521" s="31" t="s">
        <v>437</v>
      </c>
      <c r="C1521" t="s">
        <v>1451</v>
      </c>
      <c r="D1521" s="32">
        <f t="shared" si="52"/>
        <v>184692.349436561</v>
      </c>
      <c r="E1521" t="s">
        <v>1034</v>
      </c>
      <c r="F1521" s="31" t="s">
        <v>445</v>
      </c>
      <c r="G1521" t="s">
        <v>1035</v>
      </c>
      <c r="H1521" s="1">
        <v>209227.41372629</v>
      </c>
    </row>
    <row r="1522" spans="8:8" ht="27.75" hidden="1" customHeight="1">
      <c r="A1522" s="31" t="s">
        <v>453</v>
      </c>
      <c r="B1522" s="31" t="s">
        <v>141</v>
      </c>
      <c r="C1522" t="s">
        <v>1233</v>
      </c>
      <c r="D1522" s="32">
        <v>201990.556626134</v>
      </c>
      <c r="E1522" t="s">
        <v>23</v>
      </c>
      <c r="F1522" s="31" t="s">
        <v>1502</v>
      </c>
      <c r="G1522" t="s">
        <v>25</v>
      </c>
      <c r="H1522" s="1">
        <v>212090.08445744</v>
      </c>
    </row>
    <row r="1523" spans="8:8" ht="27.75" hidden="1" customHeight="1">
      <c r="A1523" s="31" t="s">
        <v>453</v>
      </c>
      <c r="B1523" s="31" t="s">
        <v>141</v>
      </c>
      <c r="C1523" t="s">
        <v>1233</v>
      </c>
      <c r="D1523" s="32">
        <f>D1522</f>
        <v>201990.556626134</v>
      </c>
      <c r="E1523" t="s">
        <v>69</v>
      </c>
      <c r="F1523" s="31" t="s">
        <v>70</v>
      </c>
      <c r="G1523" t="s">
        <v>71</v>
      </c>
      <c r="H1523" s="1">
        <v>212090.08445744</v>
      </c>
    </row>
    <row r="1524" spans="8:8" ht="27.75" hidden="1" customHeight="1">
      <c r="A1524" s="34" t="s">
        <v>453</v>
      </c>
      <c r="B1524" s="31" t="s">
        <v>141</v>
      </c>
      <c r="C1524" t="s">
        <v>1233</v>
      </c>
      <c r="D1524" s="32">
        <f>D1523</f>
        <v>201990.556626134</v>
      </c>
      <c r="E1524" t="s">
        <v>26</v>
      </c>
      <c r="F1524" s="31" t="s">
        <v>1498</v>
      </c>
      <c r="G1524" t="s">
        <v>28</v>
      </c>
      <c r="H1524" s="1">
        <v>212090.08445744</v>
      </c>
    </row>
    <row r="1525" spans="8:8" ht="27.75" hidden="1" customHeight="1">
      <c r="A1525" s="34" t="s">
        <v>453</v>
      </c>
      <c r="B1525" s="31" t="s">
        <v>141</v>
      </c>
      <c r="C1525" t="s">
        <v>1233</v>
      </c>
      <c r="D1525" s="32">
        <f>D1524</f>
        <v>201990.556626134</v>
      </c>
      <c r="E1525" t="s">
        <v>456</v>
      </c>
      <c r="F1525" s="31" t="s">
        <v>141</v>
      </c>
      <c r="G1525" t="s">
        <v>457</v>
      </c>
      <c r="H1525" s="1">
        <v>212090.08445744</v>
      </c>
    </row>
    <row r="1526" spans="8:8" ht="27.75" hidden="1" customHeight="1">
      <c r="A1526" s="34" t="s">
        <v>453</v>
      </c>
      <c r="B1526" s="31" t="s">
        <v>141</v>
      </c>
      <c r="C1526" t="s">
        <v>1233</v>
      </c>
      <c r="D1526" s="32">
        <f>D1525</f>
        <v>201990.556626134</v>
      </c>
      <c r="E1526" t="s">
        <v>72</v>
      </c>
      <c r="F1526" s="31" t="s">
        <v>1521</v>
      </c>
      <c r="G1526" t="s">
        <v>109</v>
      </c>
      <c r="H1526" s="1">
        <v>212090.08445744</v>
      </c>
    </row>
    <row r="1527" spans="8:8" ht="27.75" hidden="1" customHeight="1">
      <c r="A1527" s="34" t="s">
        <v>15</v>
      </c>
      <c r="B1527" s="31" t="s">
        <v>40</v>
      </c>
      <c r="C1527" t="s">
        <v>1055</v>
      </c>
      <c r="D1527" s="32">
        <f>D1526</f>
        <v>201990.556626134</v>
      </c>
      <c r="E1527" t="s">
        <v>43</v>
      </c>
      <c r="F1527" s="31" t="s">
        <v>44</v>
      </c>
      <c r="G1527" t="s">
        <v>45</v>
      </c>
      <c r="H1527" s="1">
        <v>227396.4</v>
      </c>
    </row>
    <row r="1528" spans="8:8" ht="27.75" hidden="1" customHeight="1">
      <c r="A1528" s="33" t="s">
        <v>477</v>
      </c>
      <c r="B1528" s="31" t="s">
        <v>480</v>
      </c>
      <c r="C1528" t="s">
        <v>1252</v>
      </c>
      <c r="D1528" s="32">
        <v>229333.654074703</v>
      </c>
      <c r="E1528" t="s">
        <v>23</v>
      </c>
      <c r="F1528" s="31" t="s">
        <v>1502</v>
      </c>
      <c r="G1528" t="s">
        <v>25</v>
      </c>
      <c r="H1528" s="1">
        <v>240800.336778438</v>
      </c>
    </row>
    <row r="1529" spans="8:8" ht="27.75" hidden="1" customHeight="1">
      <c r="A1529" s="34" t="s">
        <v>477</v>
      </c>
      <c r="B1529" s="31" t="s">
        <v>480</v>
      </c>
      <c r="C1529" t="s">
        <v>1252</v>
      </c>
      <c r="D1529" s="32">
        <f t="shared" si="53" ref="D1529:D1534">D1528</f>
        <v>229333.654074703</v>
      </c>
      <c r="E1529" t="s">
        <v>69</v>
      </c>
      <c r="F1529" s="31" t="s">
        <v>70</v>
      </c>
      <c r="G1529" t="s">
        <v>71</v>
      </c>
      <c r="H1529" s="1">
        <v>240800.336778438</v>
      </c>
    </row>
    <row r="1530" spans="8:8" ht="27.75" hidden="1" customHeight="1">
      <c r="A1530" s="33" t="s">
        <v>477</v>
      </c>
      <c r="B1530" s="31" t="s">
        <v>480</v>
      </c>
      <c r="C1530" t="s">
        <v>1252</v>
      </c>
      <c r="D1530" s="32">
        <f t="shared" si="53"/>
        <v>229333.654074703</v>
      </c>
      <c r="E1530" t="s">
        <v>26</v>
      </c>
      <c r="F1530" s="31" t="s">
        <v>1498</v>
      </c>
      <c r="G1530" t="s">
        <v>28</v>
      </c>
      <c r="H1530" s="1">
        <v>240800.336778438</v>
      </c>
    </row>
    <row r="1531" spans="8:8" ht="27.75" hidden="1" customHeight="1">
      <c r="A1531" s="34" t="s">
        <v>477</v>
      </c>
      <c r="B1531" s="31" t="s">
        <v>480</v>
      </c>
      <c r="C1531" t="s">
        <v>1252</v>
      </c>
      <c r="D1531" s="32">
        <f t="shared" si="53"/>
        <v>229333.654074703</v>
      </c>
      <c r="E1531" t="s">
        <v>481</v>
      </c>
      <c r="F1531" s="31" t="s">
        <v>480</v>
      </c>
      <c r="G1531" t="s">
        <v>482</v>
      </c>
      <c r="H1531" s="1">
        <v>240800.336778438</v>
      </c>
    </row>
    <row r="1532" spans="8:8" ht="27.75" hidden="1" customHeight="1">
      <c r="A1532" s="33" t="s">
        <v>477</v>
      </c>
      <c r="B1532" s="31" t="s">
        <v>480</v>
      </c>
      <c r="C1532" t="s">
        <v>1252</v>
      </c>
      <c r="D1532" s="32">
        <f t="shared" si="53"/>
        <v>229333.654074703</v>
      </c>
      <c r="E1532" t="s">
        <v>483</v>
      </c>
      <c r="F1532" s="31" t="s">
        <v>181</v>
      </c>
      <c r="G1532" t="s">
        <v>484</v>
      </c>
      <c r="H1532" s="1">
        <v>240800.336778438</v>
      </c>
    </row>
    <row r="1533" spans="8:8" ht="27.75" hidden="1" customHeight="1">
      <c r="A1533" s="31" t="s">
        <v>477</v>
      </c>
      <c r="B1533" s="31" t="s">
        <v>480</v>
      </c>
      <c r="C1533" t="s">
        <v>1252</v>
      </c>
      <c r="D1533" s="32">
        <f t="shared" si="53"/>
        <v>229333.654074703</v>
      </c>
      <c r="E1533" t="s">
        <v>485</v>
      </c>
      <c r="F1533" s="31" t="s">
        <v>1563</v>
      </c>
      <c r="G1533" t="s">
        <v>487</v>
      </c>
      <c r="H1533" s="1">
        <v>240800.336778438</v>
      </c>
    </row>
    <row r="1534" spans="8:8" ht="27.75" hidden="1" customHeight="1">
      <c r="A1534" s="33" t="s">
        <v>477</v>
      </c>
      <c r="B1534" s="31" t="s">
        <v>480</v>
      </c>
      <c r="C1534" t="s">
        <v>1252</v>
      </c>
      <c r="D1534" s="32">
        <f t="shared" si="53"/>
        <v>229333.654074703</v>
      </c>
      <c r="E1534" t="s">
        <v>72</v>
      </c>
      <c r="F1534" s="31" t="s">
        <v>1520</v>
      </c>
      <c r="G1534" t="s">
        <v>74</v>
      </c>
      <c r="H1534" s="1">
        <v>240800.336778438</v>
      </c>
    </row>
    <row r="1535" spans="8:8" ht="27.75" hidden="1" customHeight="1">
      <c r="A1535" s="31" t="s">
        <v>15</v>
      </c>
      <c r="B1535" s="31" t="s">
        <v>31</v>
      </c>
      <c r="C1535" t="s">
        <v>1054</v>
      </c>
      <c r="D1535" s="32">
        <v>31654.0042432561</v>
      </c>
      <c r="E1535" t="s">
        <v>35</v>
      </c>
      <c r="F1535" s="31" t="s">
        <v>1589</v>
      </c>
      <c r="G1535" t="s">
        <v>37</v>
      </c>
      <c r="H1535" s="1">
        <v>265927.235643351</v>
      </c>
    </row>
    <row r="1536" spans="8:8" ht="27.75" hidden="1" customHeight="1">
      <c r="A1536" s="31" t="s">
        <v>140</v>
      </c>
      <c r="B1536" s="31" t="s">
        <v>141</v>
      </c>
      <c r="C1536" t="s">
        <v>1098</v>
      </c>
      <c r="D1536" s="32">
        <v>260476.216654613</v>
      </c>
      <c r="E1536" t="s">
        <v>142</v>
      </c>
      <c r="F1536" s="31" t="s">
        <v>141</v>
      </c>
      <c r="G1536" t="s">
        <v>143</v>
      </c>
      <c r="H1536" s="1">
        <v>273500.027487344</v>
      </c>
    </row>
    <row r="1537" spans="8:8" ht="27.75" hidden="1" customHeight="1">
      <c r="A1537" s="31" t="s">
        <v>140</v>
      </c>
      <c r="B1537" s="31" t="s">
        <v>141</v>
      </c>
      <c r="C1537" t="s">
        <v>1098</v>
      </c>
      <c r="D1537" s="32">
        <f>D1536</f>
        <v>260476.216654613</v>
      </c>
      <c r="E1537" t="s">
        <v>23</v>
      </c>
      <c r="F1537" s="31" t="s">
        <v>1502</v>
      </c>
      <c r="G1537" t="s">
        <v>25</v>
      </c>
      <c r="H1537" s="1">
        <v>273500.027487344</v>
      </c>
    </row>
    <row r="1538" spans="8:8" ht="27.75" hidden="1" customHeight="1">
      <c r="A1538" s="31" t="s">
        <v>140</v>
      </c>
      <c r="B1538" s="31" t="s">
        <v>141</v>
      </c>
      <c r="C1538" t="s">
        <v>1098</v>
      </c>
      <c r="D1538" s="32">
        <f>D1537</f>
        <v>260476.216654613</v>
      </c>
      <c r="E1538" t="s">
        <v>69</v>
      </c>
      <c r="F1538" s="31" t="s">
        <v>70</v>
      </c>
      <c r="G1538" t="s">
        <v>71</v>
      </c>
      <c r="H1538" s="1">
        <v>273500.027487344</v>
      </c>
    </row>
    <row r="1539" spans="8:8" ht="27.75" hidden="1" customHeight="1">
      <c r="A1539" s="33" t="s">
        <v>140</v>
      </c>
      <c r="B1539" s="31" t="s">
        <v>141</v>
      </c>
      <c r="C1539" t="s">
        <v>1098</v>
      </c>
      <c r="D1539" s="32">
        <f>D1538</f>
        <v>260476.216654613</v>
      </c>
      <c r="E1539" t="s">
        <v>26</v>
      </c>
      <c r="F1539" s="31" t="s">
        <v>1498</v>
      </c>
      <c r="G1539" t="s">
        <v>28</v>
      </c>
      <c r="H1539" s="1">
        <v>273500.027487344</v>
      </c>
    </row>
    <row r="1540" spans="8:8" ht="27.75" hidden="1" customHeight="1">
      <c r="A1540" s="31" t="s">
        <v>140</v>
      </c>
      <c r="B1540" s="31" t="s">
        <v>141</v>
      </c>
      <c r="C1540" t="s">
        <v>1098</v>
      </c>
      <c r="D1540" s="32">
        <f>D1539</f>
        <v>260476.216654613</v>
      </c>
      <c r="E1540" t="s">
        <v>144</v>
      </c>
      <c r="F1540" s="31" t="s">
        <v>1590</v>
      </c>
      <c r="G1540" t="s">
        <v>146</v>
      </c>
      <c r="H1540" s="1">
        <v>273500.027487344</v>
      </c>
    </row>
    <row r="1541" spans="8:8" ht="27.75" hidden="1" customHeight="1">
      <c r="A1541" s="33" t="s">
        <v>140</v>
      </c>
      <c r="B1541" s="31" t="s">
        <v>141</v>
      </c>
      <c r="C1541" t="s">
        <v>1098</v>
      </c>
      <c r="D1541" s="32">
        <f>D1540</f>
        <v>260476.216654613</v>
      </c>
      <c r="E1541" t="s">
        <v>72</v>
      </c>
      <c r="F1541" s="31" t="s">
        <v>1577</v>
      </c>
      <c r="G1541" t="s">
        <v>148</v>
      </c>
      <c r="H1541" s="1">
        <v>273500.027487344</v>
      </c>
    </row>
    <row r="1542" spans="8:8" ht="27.75" hidden="1" customHeight="1">
      <c r="A1542" s="31" t="s">
        <v>15</v>
      </c>
      <c r="B1542" s="31" t="s">
        <v>16</v>
      </c>
      <c r="C1542" t="s">
        <v>1053</v>
      </c>
      <c r="D1542" s="32">
        <v>270000.0</v>
      </c>
      <c r="E1542" t="s">
        <v>17</v>
      </c>
      <c r="F1542" s="31" t="s">
        <v>16</v>
      </c>
      <c r="G1542" t="s">
        <v>19</v>
      </c>
      <c r="H1542" s="1">
        <v>283576.424104274</v>
      </c>
    </row>
    <row r="1543" spans="8:8" ht="27.75" hidden="1" customHeight="1">
      <c r="A1543" s="33" t="s">
        <v>15</v>
      </c>
      <c r="B1543" s="31" t="s">
        <v>16</v>
      </c>
      <c r="C1543" t="s">
        <v>1053</v>
      </c>
      <c r="D1543" s="32">
        <v>270000.0</v>
      </c>
      <c r="E1543" t="s">
        <v>26</v>
      </c>
      <c r="F1543" s="31" t="s">
        <v>1498</v>
      </c>
      <c r="G1543" t="s">
        <v>28</v>
      </c>
      <c r="H1543" s="1">
        <v>283579.574104274</v>
      </c>
    </row>
    <row r="1544" spans="8:8" ht="27.75" hidden="1" customHeight="1">
      <c r="A1544" s="31" t="s">
        <v>15</v>
      </c>
      <c r="B1544" s="31" t="s">
        <v>16</v>
      </c>
      <c r="C1544" t="s">
        <v>1053</v>
      </c>
      <c r="D1544" s="32">
        <v>270000.0</v>
      </c>
      <c r="E1544" t="s">
        <v>23</v>
      </c>
      <c r="F1544" s="31" t="s">
        <v>1502</v>
      </c>
      <c r="G1544" t="s">
        <v>25</v>
      </c>
      <c r="H1544" s="1">
        <v>567157.048208547</v>
      </c>
    </row>
    <row r="1545" spans="8:8" ht="27.75" hidden="1" customHeight="1">
      <c r="A1545" s="33" t="s">
        <v>329</v>
      </c>
      <c r="B1545" s="31" t="s">
        <v>193</v>
      </c>
      <c r="C1545" t="s">
        <v>1166</v>
      </c>
      <c r="D1545" s="32">
        <v>654404.970713219</v>
      </c>
      <c r="E1545" t="s">
        <v>9</v>
      </c>
      <c r="F1545" s="31" t="s">
        <v>1493</v>
      </c>
      <c r="G1545" t="s">
        <v>152</v>
      </c>
      <c r="H1545" s="1">
        <v>687125.21924888</v>
      </c>
    </row>
    <row r="1546" spans="8:8" ht="27.75" customHeight="1">
      <c r="A1546" s="35" t="s">
        <v>7</v>
      </c>
      <c r="B1546" s="36" t="s">
        <v>8</v>
      </c>
      <c r="C1546" s="36" t="s">
        <v>1052</v>
      </c>
      <c r="D1546" s="30">
        <v>300.0</v>
      </c>
      <c r="E1546" s="30"/>
      <c r="F1546" s="30"/>
      <c r="G1546" s="30"/>
      <c r="H1546" s="30"/>
      <c r="I1546" s="30"/>
      <c r="J1546" s="30">
        <v>300.0</v>
      </c>
      <c r="K1546" s="30"/>
      <c r="L1546" s="30"/>
      <c r="M1546" s="30"/>
      <c r="N1546" s="30"/>
      <c r="O1546" s="30"/>
      <c r="P1546" s="30"/>
      <c r="Q1546" s="30"/>
      <c r="R1546" s="30"/>
      <c r="S1546" s="30"/>
      <c r="T1546" s="30"/>
    </row>
    <row r="1547" spans="8:8" ht="27.75" customHeight="1">
      <c r="A1547" s="35" t="s">
        <v>15</v>
      </c>
      <c r="B1547" s="36" t="s">
        <v>16</v>
      </c>
      <c r="C1547" s="36" t="s">
        <v>1053</v>
      </c>
      <c r="D1547" s="32">
        <v>270000.0</v>
      </c>
      <c r="E1547" s="30"/>
      <c r="F1547" s="30"/>
      <c r="G1547" s="30"/>
      <c r="H1547" s="30"/>
      <c r="I1547" s="30">
        <v>22108.4197320205</v>
      </c>
      <c r="J1547" s="30">
        <v>16463.7288837745</v>
      </c>
      <c r="K1547" s="30">
        <v>22108.4443805721</v>
      </c>
      <c r="L1547" s="30">
        <v>20697.2655063727</v>
      </c>
      <c r="M1547" s="30">
        <v>19756.4795902398</v>
      </c>
      <c r="N1547" s="30">
        <v>20226.8725483062</v>
      </c>
      <c r="O1547" s="30">
        <v>19286.0866321733</v>
      </c>
      <c r="P1547" s="30">
        <v>18815.6936741068</v>
      </c>
      <c r="Q1547" s="30">
        <v>22578.8373386385</v>
      </c>
      <c r="R1547" s="30">
        <v>20697.2655063727</v>
      </c>
      <c r="S1547" s="30">
        <v>21638.0514225056</v>
      </c>
      <c r="T1547" s="30">
        <v>22108.4443805721</v>
      </c>
    </row>
    <row r="1548" spans="8:8" ht="27.75" customHeight="1">
      <c r="A1548" s="36" t="s">
        <v>15</v>
      </c>
      <c r="B1548" s="36" t="s">
        <v>31</v>
      </c>
      <c r="C1548" s="36" t="s">
        <v>1054</v>
      </c>
      <c r="D1548" s="32">
        <v>31654.0042432561</v>
      </c>
      <c r="E1548" s="30"/>
      <c r="F1548" s="30"/>
      <c r="G1548" s="30"/>
      <c r="H1548" s="30"/>
      <c r="I1548" s="30">
        <v>2642.88995319327</v>
      </c>
      <c r="J1548" s="30">
        <v>1968.1109815373</v>
      </c>
      <c r="K1548" s="30">
        <v>2642.89289973627</v>
      </c>
      <c r="L1548" s="30">
        <v>2474.19742018653</v>
      </c>
      <c r="M1548" s="30">
        <v>2361.73376715336</v>
      </c>
      <c r="N1548" s="30">
        <v>2417.96559366994</v>
      </c>
      <c r="O1548" s="30">
        <v>2305.50194063679</v>
      </c>
      <c r="P1548" s="30">
        <v>2249.2701141202</v>
      </c>
      <c r="Q1548" s="30">
        <v>2699.12472625284</v>
      </c>
      <c r="R1548" s="30">
        <v>2474.19742018653</v>
      </c>
      <c r="S1548" s="30">
        <v>2586.66107321968</v>
      </c>
      <c r="T1548" s="30">
        <v>2642.89289973627</v>
      </c>
    </row>
    <row r="1549" spans="8:8" ht="27.75" customHeight="1">
      <c r="A1549" s="35" t="s">
        <v>15</v>
      </c>
      <c r="B1549" s="36" t="s">
        <v>40</v>
      </c>
      <c r="C1549" s="36" t="s">
        <v>1055</v>
      </c>
      <c r="D1549" s="30">
        <v>10828.4</v>
      </c>
      <c r="E1549" s="30"/>
      <c r="F1549" s="30"/>
      <c r="G1549" s="30"/>
      <c r="H1549" s="30"/>
      <c r="I1549" s="30"/>
      <c r="J1549" s="30">
        <v>5000.0</v>
      </c>
      <c r="K1549" s="30">
        <v>5000.0</v>
      </c>
      <c r="L1549" s="30"/>
      <c r="M1549" s="30"/>
      <c r="N1549" s="30"/>
      <c r="O1549" s="30"/>
      <c r="P1549" s="30"/>
      <c r="Q1549" s="30"/>
      <c r="R1549" s="30"/>
      <c r="S1549" s="30"/>
      <c r="T1549" s="30"/>
    </row>
    <row r="1550" spans="8:8" ht="27.75" customHeight="1">
      <c r="A1550" s="36" t="s">
        <v>1591</v>
      </c>
      <c r="B1550" s="36" t="s">
        <v>8</v>
      </c>
      <c r="C1550" s="36" t="s">
        <v>1592</v>
      </c>
      <c r="D1550" s="30">
        <v>100.0</v>
      </c>
      <c r="E1550" s="30"/>
      <c r="F1550" s="30"/>
      <c r="G1550" s="30"/>
      <c r="H1550" s="30"/>
      <c r="I1550" s="30"/>
      <c r="J1550" s="30"/>
      <c r="K1550" s="30"/>
      <c r="L1550" s="30">
        <v>100.0</v>
      </c>
      <c r="M1550" s="30"/>
      <c r="N1550" s="30"/>
      <c r="O1550" s="30"/>
      <c r="P1550" s="30"/>
      <c r="Q1550" s="30"/>
      <c r="R1550" s="30"/>
      <c r="S1550" s="30"/>
      <c r="T1550" s="30"/>
    </row>
    <row r="1551" spans="8:8" ht="27.75" customHeight="1">
      <c r="A1551" s="35" t="s">
        <v>1593</v>
      </c>
      <c r="B1551" s="36" t="s">
        <v>8</v>
      </c>
      <c r="C1551" s="36" t="s">
        <v>1594</v>
      </c>
      <c r="D1551" s="30">
        <v>41.6904517453799</v>
      </c>
      <c r="E1551" s="30"/>
      <c r="F1551" s="30"/>
      <c r="G1551" s="30"/>
      <c r="H1551" s="30"/>
      <c r="I1551" s="30"/>
      <c r="J1551" s="30"/>
      <c r="K1551" s="30">
        <v>50.0</v>
      </c>
      <c r="L1551" s="30"/>
      <c r="M1551" s="30"/>
      <c r="N1551" s="30"/>
      <c r="O1551" s="30"/>
      <c r="P1551" s="30"/>
      <c r="Q1551" s="30"/>
      <c r="R1551" s="30"/>
      <c r="S1551" s="30"/>
      <c r="T1551" s="30"/>
    </row>
    <row r="1552" spans="8:8" ht="27.75" customHeight="1">
      <c r="A1552" s="36" t="s">
        <v>46</v>
      </c>
      <c r="B1552" s="36" t="s">
        <v>8</v>
      </c>
      <c r="C1552" s="36" t="s">
        <v>1056</v>
      </c>
      <c r="D1552" s="30">
        <v>324.389392518495</v>
      </c>
      <c r="E1552" s="30"/>
      <c r="F1552" s="30"/>
      <c r="G1552" s="30"/>
      <c r="H1552" s="30"/>
      <c r="I1552" s="30"/>
      <c r="J1552" s="30"/>
      <c r="K1552" s="30"/>
      <c r="L1552" s="30">
        <v>300.0</v>
      </c>
      <c r="M1552" s="30"/>
      <c r="N1552" s="30"/>
      <c r="O1552" s="30"/>
      <c r="P1552" s="30"/>
      <c r="Q1552" s="30"/>
      <c r="R1552" s="30"/>
      <c r="S1552" s="30"/>
      <c r="T1552" s="30"/>
    </row>
    <row r="1553" spans="8:8" ht="27.75" customHeight="1">
      <c r="A1553" s="35" t="s">
        <v>49</v>
      </c>
      <c r="B1553" s="36" t="s">
        <v>8</v>
      </c>
      <c r="C1553" s="36" t="s">
        <v>1057</v>
      </c>
      <c r="D1553" s="30">
        <v>33.7508571428571</v>
      </c>
      <c r="E1553" s="30"/>
      <c r="F1553" s="30"/>
      <c r="G1553" s="30"/>
      <c r="H1553" s="30"/>
      <c r="I1553" s="30"/>
      <c r="J1553" s="30"/>
      <c r="K1553" s="30">
        <v>50.0</v>
      </c>
      <c r="L1553" s="30"/>
      <c r="M1553" s="30"/>
      <c r="N1553" s="30"/>
      <c r="O1553" s="30"/>
      <c r="P1553" s="30"/>
      <c r="Q1553" s="30"/>
      <c r="R1553" s="30"/>
      <c r="S1553" s="30"/>
      <c r="T1553" s="30"/>
    </row>
    <row r="1554" spans="8:8" ht="27.75" customHeight="1">
      <c r="A1554" s="35" t="s">
        <v>52</v>
      </c>
      <c r="B1554" s="36" t="s">
        <v>8</v>
      </c>
      <c r="C1554" s="36" t="s">
        <v>1058</v>
      </c>
      <c r="D1554" s="30">
        <v>65.2791989934997</v>
      </c>
      <c r="E1554" s="30"/>
      <c r="F1554" s="30"/>
      <c r="G1554" s="30"/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  <c r="R1554" s="30"/>
      <c r="S1554" s="30"/>
      <c r="T1554" s="30"/>
    </row>
    <row r="1555" spans="8:8" ht="27.75" customHeight="1">
      <c r="A1555" s="35" t="s">
        <v>53</v>
      </c>
      <c r="B1555" s="36" t="s">
        <v>8</v>
      </c>
      <c r="C1555" s="36" t="s">
        <v>1059</v>
      </c>
      <c r="D1555" s="30">
        <v>43.420124037639</v>
      </c>
      <c r="E1555" s="30"/>
      <c r="F1555" s="30"/>
      <c r="G1555" s="30"/>
      <c r="H1555" s="30"/>
      <c r="I1555" s="30"/>
      <c r="J1555" s="30"/>
      <c r="K1555" s="30"/>
      <c r="L1555" s="30"/>
      <c r="M1555" s="30"/>
      <c r="N1555" s="30"/>
      <c r="O1555" s="30"/>
      <c r="P1555" s="30"/>
      <c r="Q1555" s="30"/>
      <c r="R1555" s="30"/>
      <c r="S1555" s="30"/>
      <c r="T1555" s="30"/>
    </row>
    <row r="1556" spans="8:8" ht="27.75" customHeight="1">
      <c r="A1556" s="35" t="s">
        <v>54</v>
      </c>
      <c r="B1556" s="36" t="s">
        <v>8</v>
      </c>
      <c r="C1556" s="36" t="s">
        <v>1060</v>
      </c>
      <c r="D1556" s="30">
        <v>1951.32922773101</v>
      </c>
      <c r="E1556" s="30"/>
      <c r="F1556" s="30"/>
      <c r="G1556" s="30"/>
      <c r="H1556" s="30"/>
      <c r="I1556" s="30"/>
      <c r="J1556" s="30"/>
      <c r="K1556" s="30"/>
      <c r="L1556" s="30">
        <v>470.0</v>
      </c>
      <c r="M1556" s="30">
        <v>470.0</v>
      </c>
      <c r="N1556" s="30">
        <v>470.0</v>
      </c>
      <c r="O1556" s="30"/>
      <c r="P1556" s="30">
        <v>470.0</v>
      </c>
      <c r="Q1556" s="30"/>
      <c r="R1556" s="30"/>
      <c r="S1556" s="30"/>
      <c r="T1556" s="30"/>
    </row>
    <row r="1557" spans="8:8" ht="27.75" customHeight="1">
      <c r="A1557" s="36" t="s">
        <v>55</v>
      </c>
      <c r="B1557" s="36" t="s">
        <v>8</v>
      </c>
      <c r="C1557" s="36" t="s">
        <v>1061</v>
      </c>
      <c r="D1557" s="30">
        <v>1196.21402743805</v>
      </c>
      <c r="E1557" s="30"/>
      <c r="F1557" s="30"/>
      <c r="G1557" s="30"/>
      <c r="H1557" s="30"/>
      <c r="I1557" s="30"/>
      <c r="J1557" s="30"/>
      <c r="K1557" s="30"/>
      <c r="L1557" s="30"/>
      <c r="M1557" s="30"/>
      <c r="N1557" s="30">
        <v>300.0</v>
      </c>
      <c r="O1557" s="30">
        <v>300.0</v>
      </c>
      <c r="P1557" s="30">
        <v>300.0</v>
      </c>
      <c r="Q1557" s="30">
        <v>300.0</v>
      </c>
      <c r="R1557" s="30"/>
      <c r="S1557" s="30"/>
      <c r="T1557" s="30"/>
    </row>
    <row r="1558" spans="8:8" ht="27.75" customHeight="1">
      <c r="A1558" s="36" t="s">
        <v>56</v>
      </c>
      <c r="B1558" s="36" t="s">
        <v>8</v>
      </c>
      <c r="C1558" s="36" t="s">
        <v>1062</v>
      </c>
      <c r="D1558" s="30">
        <v>125.301722282024</v>
      </c>
      <c r="E1558" s="30"/>
      <c r="F1558" s="30"/>
      <c r="G1558" s="30"/>
      <c r="H1558" s="30"/>
      <c r="I1558" s="30"/>
      <c r="J1558" s="30"/>
      <c r="K1558" s="30"/>
      <c r="L1558" s="30"/>
      <c r="M1558" s="30"/>
      <c r="N1558" s="30"/>
      <c r="O1558" s="30"/>
      <c r="P1558" s="30"/>
      <c r="Q1558" s="30"/>
      <c r="R1558" s="30"/>
      <c r="S1558" s="30"/>
      <c r="T1558" s="30"/>
    </row>
    <row r="1559" spans="8:8" ht="27.75" customHeight="1">
      <c r="A1559" s="36" t="s">
        <v>57</v>
      </c>
      <c r="B1559" s="36" t="s">
        <v>8</v>
      </c>
      <c r="C1559" s="36" t="s">
        <v>1063</v>
      </c>
      <c r="D1559" s="30">
        <v>119.515731249366</v>
      </c>
      <c r="E1559" s="30"/>
      <c r="F1559" s="30"/>
      <c r="G1559" s="30"/>
      <c r="H1559" s="30"/>
      <c r="I1559" s="30"/>
      <c r="J1559" s="30"/>
      <c r="K1559" s="30"/>
      <c r="L1559" s="30"/>
      <c r="M1559" s="30"/>
      <c r="N1559" s="30"/>
      <c r="O1559" s="30"/>
      <c r="P1559" s="30"/>
      <c r="Q1559" s="30"/>
      <c r="R1559" s="30"/>
      <c r="S1559" s="30"/>
      <c r="T1559" s="30"/>
    </row>
    <row r="1560" spans="8:8" ht="27.75" customHeight="1">
      <c r="A1560" s="35" t="s">
        <v>58</v>
      </c>
      <c r="B1560" s="36" t="s">
        <v>8</v>
      </c>
      <c r="C1560" s="36" t="s">
        <v>1064</v>
      </c>
      <c r="D1560" s="30">
        <v>91.2633796881585</v>
      </c>
      <c r="E1560" s="30"/>
      <c r="F1560" s="30"/>
      <c r="G1560" s="30"/>
      <c r="H1560" s="30"/>
      <c r="I1560" s="30"/>
      <c r="J1560" s="30"/>
      <c r="K1560" s="30"/>
      <c r="L1560" s="30"/>
      <c r="M1560" s="30"/>
      <c r="N1560" s="30"/>
      <c r="O1560" s="30"/>
      <c r="P1560" s="30"/>
      <c r="Q1560" s="30"/>
      <c r="R1560" s="30"/>
      <c r="S1560" s="30"/>
      <c r="T1560" s="30"/>
    </row>
    <row r="1561" spans="8:8" ht="27.75" customHeight="1">
      <c r="A1561" s="36" t="s">
        <v>59</v>
      </c>
      <c r="B1561" s="36" t="s">
        <v>60</v>
      </c>
      <c r="C1561" s="36" t="s">
        <v>1065</v>
      </c>
      <c r="D1561" s="30">
        <v>7763.1914893617</v>
      </c>
      <c r="E1561" s="30"/>
      <c r="F1561" s="30"/>
      <c r="G1561" s="30"/>
      <c r="H1561" s="30"/>
      <c r="I1561" s="30"/>
      <c r="J1561" s="30"/>
      <c r="K1561" s="30"/>
      <c r="L1561" s="30"/>
      <c r="M1561" s="30">
        <v>3500.0</v>
      </c>
      <c r="N1561" s="30">
        <v>3500.0</v>
      </c>
      <c r="O1561" s="30"/>
      <c r="P1561" s="30"/>
      <c r="Q1561" s="30"/>
      <c r="R1561" s="30"/>
      <c r="S1561" s="30"/>
      <c r="T1561" s="30"/>
    </row>
    <row r="1562" spans="8:8" ht="27.75" customHeight="1">
      <c r="A1562" s="35" t="s">
        <v>59</v>
      </c>
      <c r="B1562" s="36" t="s">
        <v>66</v>
      </c>
      <c r="C1562" s="36" t="s">
        <v>1066</v>
      </c>
      <c r="D1562" s="30">
        <v>41471.4724587137</v>
      </c>
      <c r="E1562" s="30"/>
      <c r="F1562" s="30"/>
      <c r="G1562" s="30"/>
      <c r="H1562" s="30"/>
      <c r="I1562" s="30">
        <v>3626.4009785421</v>
      </c>
      <c r="J1562" s="30">
        <v>2700.51334551515</v>
      </c>
      <c r="K1562" s="30">
        <v>3626.40502159595</v>
      </c>
      <c r="L1562" s="30">
        <v>3394.93210257575</v>
      </c>
      <c r="M1562" s="30">
        <v>3240.61682322895</v>
      </c>
      <c r="N1562" s="30">
        <v>3317.77446290235</v>
      </c>
      <c r="O1562" s="30">
        <v>3163.45918355555</v>
      </c>
      <c r="P1562" s="30">
        <v>3086.30154388215</v>
      </c>
      <c r="Q1562" s="30">
        <v>3703.56266126935</v>
      </c>
      <c r="R1562" s="30">
        <v>3394.93210257575</v>
      </c>
      <c r="S1562" s="30">
        <v>3549.24738192255</v>
      </c>
      <c r="T1562" s="30">
        <v>3626.40502159595</v>
      </c>
    </row>
    <row r="1563" spans="8:8" ht="27.75" customHeight="1">
      <c r="A1563" s="36" t="s">
        <v>59</v>
      </c>
      <c r="B1563" s="36" t="s">
        <v>8</v>
      </c>
      <c r="C1563" s="36" t="s">
        <v>1067</v>
      </c>
      <c r="D1563" s="30">
        <v>342.831613508443</v>
      </c>
      <c r="E1563" s="30"/>
      <c r="F1563" s="30"/>
      <c r="G1563" s="30"/>
      <c r="H1563" s="30"/>
      <c r="I1563" s="30"/>
      <c r="J1563" s="30"/>
      <c r="K1563" s="30"/>
      <c r="L1563" s="30">
        <v>350.0</v>
      </c>
      <c r="M1563" s="30"/>
      <c r="N1563" s="30"/>
      <c r="O1563" s="30"/>
      <c r="P1563" s="30"/>
      <c r="Q1563" s="30"/>
      <c r="R1563" s="30"/>
      <c r="S1563" s="30"/>
      <c r="T1563" s="30"/>
    </row>
    <row r="1564" spans="8:8" ht="27.75" customHeight="1">
      <c r="A1564" s="35" t="s">
        <v>75</v>
      </c>
      <c r="B1564" s="36" t="s">
        <v>8</v>
      </c>
      <c r="C1564" s="36" t="s">
        <v>1068</v>
      </c>
      <c r="D1564" s="30">
        <v>145.557916837362</v>
      </c>
      <c r="E1564" s="30"/>
      <c r="F1564" s="30"/>
      <c r="G1564" s="30"/>
      <c r="H1564" s="30"/>
      <c r="I1564" s="30"/>
      <c r="J1564" s="30"/>
      <c r="K1564" s="30"/>
      <c r="L1564" s="30">
        <v>150.0</v>
      </c>
      <c r="M1564" s="30"/>
      <c r="N1564" s="30"/>
      <c r="O1564" s="30"/>
      <c r="P1564" s="30"/>
      <c r="Q1564" s="30"/>
      <c r="R1564" s="30"/>
      <c r="S1564" s="30"/>
      <c r="T1564" s="30"/>
    </row>
    <row r="1565" spans="8:8" ht="27.75" customHeight="1">
      <c r="A1565" s="36" t="s">
        <v>79</v>
      </c>
      <c r="B1565" s="36" t="s">
        <v>8</v>
      </c>
      <c r="C1565" s="36" t="s">
        <v>1069</v>
      </c>
      <c r="D1565" s="30">
        <v>116.226619077178</v>
      </c>
      <c r="E1565" s="30"/>
      <c r="F1565" s="30"/>
      <c r="G1565" s="30"/>
      <c r="H1565" s="30"/>
      <c r="I1565" s="30"/>
      <c r="J1565" s="30"/>
      <c r="K1565" s="30"/>
      <c r="L1565" s="30"/>
      <c r="M1565" s="30"/>
      <c r="N1565" s="30"/>
      <c r="O1565" s="30"/>
      <c r="P1565" s="30"/>
      <c r="Q1565" s="30"/>
      <c r="R1565" s="30"/>
      <c r="S1565" s="30"/>
      <c r="T1565" s="30"/>
    </row>
    <row r="1566" spans="8:8" ht="27.75" customHeight="1">
      <c r="A1566" s="35" t="s">
        <v>80</v>
      </c>
      <c r="B1566" s="36" t="s">
        <v>81</v>
      </c>
      <c r="C1566" s="36" t="s">
        <v>1070</v>
      </c>
      <c r="D1566" s="30">
        <v>7805.96747252747</v>
      </c>
      <c r="E1566" s="30"/>
      <c r="F1566" s="30"/>
      <c r="G1566" s="30"/>
      <c r="H1566" s="30"/>
      <c r="I1566" s="30"/>
      <c r="J1566" s="30"/>
      <c r="K1566" s="30"/>
      <c r="L1566" s="30"/>
      <c r="M1566" s="30"/>
      <c r="N1566" s="30">
        <v>4000.0</v>
      </c>
      <c r="O1566" s="30">
        <v>4000.0</v>
      </c>
      <c r="P1566" s="30"/>
      <c r="Q1566" s="30"/>
      <c r="R1566" s="30"/>
      <c r="S1566" s="30"/>
      <c r="T1566" s="30"/>
    </row>
    <row r="1567" spans="8:8" ht="27.75" customHeight="1">
      <c r="A1567" s="36" t="s">
        <v>87</v>
      </c>
      <c r="B1567" s="36" t="s">
        <v>8</v>
      </c>
      <c r="C1567" s="36" t="s">
        <v>1071</v>
      </c>
      <c r="D1567" s="30">
        <v>83.9324100868127</v>
      </c>
      <c r="E1567" s="30"/>
      <c r="F1567" s="30"/>
      <c r="G1567" s="30"/>
      <c r="H1567" s="30"/>
      <c r="I1567" s="30"/>
      <c r="J1567" s="30"/>
      <c r="K1567" s="30"/>
      <c r="L1567" s="30"/>
      <c r="M1567" s="30"/>
      <c r="N1567" s="30"/>
      <c r="O1567" s="30"/>
      <c r="P1567" s="30"/>
      <c r="Q1567" s="30"/>
      <c r="R1567" s="30"/>
      <c r="S1567" s="30"/>
      <c r="T1567" s="30"/>
    </row>
    <row r="1568" spans="8:8" ht="27.75" customHeight="1">
      <c r="A1568" s="36" t="s">
        <v>88</v>
      </c>
      <c r="B1568" s="36" t="s">
        <v>8</v>
      </c>
      <c r="C1568" s="36" t="s">
        <v>1072</v>
      </c>
      <c r="D1568" s="30">
        <v>703.714053614947</v>
      </c>
      <c r="E1568" s="30"/>
      <c r="F1568" s="30"/>
      <c r="G1568" s="30"/>
      <c r="H1568" s="30"/>
      <c r="I1568" s="30"/>
      <c r="J1568" s="30"/>
      <c r="K1568" s="30">
        <v>350.0</v>
      </c>
      <c r="L1568" s="30"/>
      <c r="M1568" s="30"/>
      <c r="N1568" s="30">
        <v>350.0</v>
      </c>
      <c r="O1568" s="30"/>
      <c r="P1568" s="30"/>
      <c r="Q1568" s="30"/>
      <c r="R1568" s="30"/>
      <c r="S1568" s="30"/>
      <c r="T1568" s="30"/>
    </row>
    <row r="1569" spans="8:8" ht="27.75" customHeight="1">
      <c r="A1569" s="36" t="s">
        <v>89</v>
      </c>
      <c r="B1569" s="36" t="s">
        <v>8</v>
      </c>
      <c r="C1569" s="36" t="s">
        <v>1073</v>
      </c>
      <c r="D1569" s="30">
        <v>505.003627318893</v>
      </c>
      <c r="E1569" s="30"/>
      <c r="F1569" s="30"/>
      <c r="G1569" s="30"/>
      <c r="H1569" s="30"/>
      <c r="I1569" s="30"/>
      <c r="J1569" s="30"/>
      <c r="K1569" s="30"/>
      <c r="L1569" s="30"/>
      <c r="M1569" s="30"/>
      <c r="N1569" s="30"/>
      <c r="O1569" s="30"/>
      <c r="P1569" s="30"/>
      <c r="Q1569" s="30"/>
      <c r="R1569" s="30"/>
      <c r="S1569" s="30"/>
      <c r="T1569" s="30"/>
    </row>
    <row r="1570" spans="8:8" ht="27.75" customHeight="1">
      <c r="A1570" s="36" t="s">
        <v>90</v>
      </c>
      <c r="B1570" s="36" t="s">
        <v>8</v>
      </c>
      <c r="C1570" s="36" t="s">
        <v>1074</v>
      </c>
      <c r="D1570" s="30">
        <v>1090.91247002398</v>
      </c>
      <c r="E1570" s="30"/>
      <c r="F1570" s="30"/>
      <c r="G1570" s="30"/>
      <c r="H1570" s="30"/>
      <c r="I1570" s="30"/>
      <c r="J1570" s="30"/>
      <c r="K1570" s="30"/>
      <c r="L1570" s="30"/>
      <c r="M1570" s="30"/>
      <c r="N1570" s="30"/>
      <c r="O1570" s="30">
        <v>280.0</v>
      </c>
      <c r="P1570" s="30">
        <v>280.0</v>
      </c>
      <c r="Q1570" s="30">
        <v>280.0</v>
      </c>
      <c r="R1570" s="30">
        <v>280.0</v>
      </c>
      <c r="S1570" s="30"/>
      <c r="T1570" s="30"/>
    </row>
    <row r="1571" spans="8:8" ht="27.75" customHeight="1">
      <c r="A1571" s="35" t="s">
        <v>91</v>
      </c>
      <c r="B1571" s="36" t="s">
        <v>8</v>
      </c>
      <c r="C1571" s="36" t="s">
        <v>1075</v>
      </c>
      <c r="D1571" s="30">
        <v>28.4239815203696</v>
      </c>
      <c r="E1571" s="30"/>
      <c r="F1571" s="30"/>
      <c r="G1571" s="30"/>
      <c r="H1571" s="30"/>
      <c r="I1571" s="30"/>
      <c r="J1571" s="30"/>
      <c r="K1571" s="30"/>
      <c r="L1571" s="30">
        <v>100.0</v>
      </c>
      <c r="M1571" s="30"/>
      <c r="N1571" s="30"/>
      <c r="O1571" s="30"/>
      <c r="P1571" s="30"/>
      <c r="Q1571" s="30"/>
      <c r="R1571" s="30"/>
      <c r="S1571" s="30"/>
      <c r="T1571" s="30"/>
    </row>
    <row r="1572" spans="8:8" ht="27.75" customHeight="1">
      <c r="A1572" s="35" t="s">
        <v>92</v>
      </c>
      <c r="B1572" s="36" t="s">
        <v>8</v>
      </c>
      <c r="C1572" s="36" t="s">
        <v>1076</v>
      </c>
      <c r="D1572" s="30">
        <v>854.083323702762</v>
      </c>
      <c r="E1572" s="30"/>
      <c r="F1572" s="30"/>
      <c r="G1572" s="30"/>
      <c r="H1572" s="30"/>
      <c r="I1572" s="30"/>
      <c r="J1572" s="30"/>
      <c r="K1572" s="30">
        <v>375.0</v>
      </c>
      <c r="L1572" s="30"/>
      <c r="M1572" s="30"/>
      <c r="N1572" s="30">
        <v>375.0</v>
      </c>
      <c r="O1572" s="30"/>
      <c r="P1572" s="30"/>
      <c r="Q1572" s="30"/>
      <c r="R1572" s="30"/>
      <c r="S1572" s="30"/>
      <c r="T1572" s="30"/>
    </row>
    <row r="1573" spans="8:8" ht="27.75" customHeight="1">
      <c r="A1573" s="35" t="s">
        <v>95</v>
      </c>
      <c r="B1573" s="36" t="s">
        <v>8</v>
      </c>
      <c r="C1573" s="36" t="s">
        <v>1077</v>
      </c>
      <c r="D1573" s="30">
        <v>55.7224925149701</v>
      </c>
      <c r="E1573" s="30"/>
      <c r="F1573" s="30"/>
      <c r="G1573" s="30"/>
      <c r="H1573" s="30"/>
      <c r="I1573" s="30"/>
      <c r="J1573" s="30"/>
      <c r="K1573" s="30"/>
      <c r="L1573" s="30"/>
      <c r="M1573" s="30"/>
      <c r="N1573" s="30"/>
      <c r="O1573" s="30"/>
      <c r="P1573" s="30"/>
      <c r="Q1573" s="30"/>
      <c r="R1573" s="30"/>
      <c r="S1573" s="30"/>
      <c r="T1573" s="30"/>
    </row>
    <row r="1574" spans="8:8" ht="27.75" customHeight="1">
      <c r="A1574" s="35" t="s">
        <v>96</v>
      </c>
      <c r="B1574" s="36" t="s">
        <v>8</v>
      </c>
      <c r="C1574" s="36" t="s">
        <v>1078</v>
      </c>
      <c r="D1574" s="30">
        <v>637.536166872266</v>
      </c>
      <c r="E1574" s="30"/>
      <c r="F1574" s="30"/>
      <c r="G1574" s="30"/>
      <c r="H1574" s="30"/>
      <c r="I1574" s="30"/>
      <c r="J1574" s="30">
        <v>600.0</v>
      </c>
      <c r="K1574" s="30"/>
      <c r="L1574" s="30"/>
      <c r="M1574" s="30"/>
      <c r="N1574" s="30"/>
      <c r="O1574" s="30"/>
      <c r="P1574" s="30"/>
      <c r="Q1574" s="30"/>
      <c r="R1574" s="30"/>
      <c r="S1574" s="30"/>
      <c r="T1574" s="30"/>
    </row>
    <row r="1575" spans="8:8" ht="27.75" customHeight="1">
      <c r="A1575" s="36" t="s">
        <v>97</v>
      </c>
      <c r="B1575" s="36" t="s">
        <v>8</v>
      </c>
      <c r="C1575" s="36" t="s">
        <v>1079</v>
      </c>
      <c r="D1575" s="30">
        <v>89.7297191011236</v>
      </c>
      <c r="E1575" s="30"/>
      <c r="F1575" s="30"/>
      <c r="G1575" s="30"/>
      <c r="H1575" s="30"/>
      <c r="I1575" s="30"/>
      <c r="J1575" s="30"/>
      <c r="K1575" s="30">
        <v>100.0</v>
      </c>
      <c r="L1575" s="30"/>
      <c r="M1575" s="30"/>
      <c r="N1575" s="30"/>
      <c r="O1575" s="30"/>
      <c r="P1575" s="30"/>
      <c r="Q1575" s="30"/>
      <c r="R1575" s="30"/>
      <c r="S1575" s="30"/>
      <c r="T1575" s="30"/>
    </row>
    <row r="1576" spans="8:8" ht="27.75" customHeight="1">
      <c r="A1576" s="35" t="s">
        <v>98</v>
      </c>
      <c r="B1576" s="36" t="s">
        <v>8</v>
      </c>
      <c r="C1576" s="36" t="s">
        <v>1080</v>
      </c>
      <c r="D1576" s="30">
        <v>106.624121779859</v>
      </c>
      <c r="E1576" s="30"/>
      <c r="F1576" s="30"/>
      <c r="G1576" s="30"/>
      <c r="H1576" s="30"/>
      <c r="I1576" s="30"/>
      <c r="J1576" s="30"/>
      <c r="K1576" s="30">
        <v>100.0</v>
      </c>
      <c r="L1576" s="30"/>
      <c r="M1576" s="30"/>
      <c r="N1576" s="30"/>
      <c r="O1576" s="30"/>
      <c r="P1576" s="30"/>
      <c r="Q1576" s="30"/>
      <c r="R1576" s="30"/>
      <c r="S1576" s="30"/>
      <c r="T1576" s="30"/>
    </row>
    <row r="1577" spans="8:8" ht="27.75" customHeight="1">
      <c r="A1577" s="35" t="s">
        <v>99</v>
      </c>
      <c r="B1577" s="36" t="s">
        <v>8</v>
      </c>
      <c r="C1577" s="36" t="s">
        <v>1081</v>
      </c>
      <c r="D1577" s="30">
        <v>62.7159699341021</v>
      </c>
      <c r="E1577" s="30"/>
      <c r="F1577" s="30"/>
      <c r="G1577" s="30"/>
      <c r="H1577" s="30"/>
      <c r="I1577" s="30"/>
      <c r="J1577" s="30"/>
      <c r="K1577" s="30">
        <v>100.0</v>
      </c>
      <c r="L1577" s="30"/>
      <c r="M1577" s="30"/>
      <c r="N1577" s="30"/>
      <c r="O1577" s="30"/>
      <c r="P1577" s="30"/>
      <c r="Q1577" s="30"/>
      <c r="R1577" s="30"/>
      <c r="S1577" s="30"/>
      <c r="T1577" s="30"/>
    </row>
    <row r="1578" spans="8:8" ht="27.75" customHeight="1">
      <c r="A1578" s="35" t="s">
        <v>100</v>
      </c>
      <c r="B1578" s="36" t="s">
        <v>8</v>
      </c>
      <c r="C1578" s="36" t="s">
        <v>1082</v>
      </c>
      <c r="D1578" s="30">
        <v>89.787728026534</v>
      </c>
      <c r="E1578" s="30"/>
      <c r="F1578" s="30"/>
      <c r="G1578" s="30"/>
      <c r="H1578" s="30"/>
      <c r="I1578" s="30"/>
      <c r="J1578" s="30"/>
      <c r="K1578" s="30">
        <v>100.0</v>
      </c>
      <c r="L1578" s="30"/>
      <c r="M1578" s="30"/>
      <c r="N1578" s="30"/>
      <c r="O1578" s="30"/>
      <c r="P1578" s="30"/>
      <c r="Q1578" s="30"/>
      <c r="R1578" s="30"/>
      <c r="S1578" s="30"/>
      <c r="T1578" s="30"/>
    </row>
    <row r="1579" spans="8:8" ht="27.75" customHeight="1">
      <c r="A1579" s="36" t="s">
        <v>101</v>
      </c>
      <c r="B1579" s="36" t="s">
        <v>8</v>
      </c>
      <c r="C1579" s="36" t="s">
        <v>1083</v>
      </c>
      <c r="D1579" s="30">
        <v>487.230465320457</v>
      </c>
      <c r="E1579" s="30"/>
      <c r="F1579" s="30"/>
      <c r="G1579" s="30"/>
      <c r="H1579" s="30"/>
      <c r="I1579" s="30"/>
      <c r="J1579" s="30"/>
      <c r="K1579" s="30"/>
      <c r="L1579" s="30">
        <v>450.0</v>
      </c>
      <c r="M1579" s="30"/>
      <c r="N1579" s="30"/>
      <c r="O1579" s="30"/>
      <c r="P1579" s="30"/>
      <c r="Q1579" s="30"/>
      <c r="R1579" s="30"/>
      <c r="S1579" s="30"/>
      <c r="T1579" s="30"/>
    </row>
    <row r="1580" spans="8:8" ht="27.75" customHeight="1">
      <c r="A1580" s="36" t="s">
        <v>101</v>
      </c>
      <c r="B1580" s="36" t="s">
        <v>102</v>
      </c>
      <c r="C1580" s="36" t="s">
        <v>1084</v>
      </c>
      <c r="D1580" s="30">
        <v>125560.030205656</v>
      </c>
      <c r="E1580" s="30"/>
      <c r="F1580" s="30"/>
      <c r="G1580" s="30"/>
      <c r="H1580" s="30"/>
      <c r="I1580" s="30">
        <v>10514.2561213813</v>
      </c>
      <c r="J1580" s="30">
        <v>7829.77093321038</v>
      </c>
      <c r="K1580" s="30">
        <v>10514.2678436657</v>
      </c>
      <c r="L1580" s="30">
        <v>9843.1436160519</v>
      </c>
      <c r="M1580" s="30">
        <v>9395.72746430934</v>
      </c>
      <c r="N1580" s="30">
        <v>9619.43554018062</v>
      </c>
      <c r="O1580" s="30">
        <v>9172.01938843806</v>
      </c>
      <c r="P1580" s="30">
        <v>8948.31131256678</v>
      </c>
      <c r="Q1580" s="30">
        <v>10737.975919537</v>
      </c>
      <c r="R1580" s="30">
        <v>9843.1436160519</v>
      </c>
      <c r="S1580" s="30">
        <v>10290.5597677945</v>
      </c>
      <c r="T1580" s="30">
        <v>10514.2678436657</v>
      </c>
    </row>
    <row r="1581" spans="8:8" ht="27.75" customHeight="1">
      <c r="A1581" s="36" t="s">
        <v>101</v>
      </c>
      <c r="B1581" s="36" t="s">
        <v>102</v>
      </c>
      <c r="C1581" s="36" t="s">
        <v>1085</v>
      </c>
      <c r="D1581" s="30">
        <v>20507.6743251928</v>
      </c>
      <c r="E1581" s="30"/>
      <c r="F1581" s="30"/>
      <c r="G1581" s="30"/>
      <c r="H1581" s="30"/>
      <c r="I1581" s="30">
        <v>1717.28964986535</v>
      </c>
      <c r="J1581" s="30">
        <v>1278.83365491502</v>
      </c>
      <c r="K1581" s="30">
        <v>1717.29156446182</v>
      </c>
      <c r="L1581" s="30">
        <v>1607.67708707512</v>
      </c>
      <c r="M1581" s="30">
        <v>1534.60076881732</v>
      </c>
      <c r="N1581" s="30">
        <v>1571.13892794622</v>
      </c>
      <c r="O1581" s="30">
        <v>1498.06260968843</v>
      </c>
      <c r="P1581" s="30">
        <v>1461.52445055952</v>
      </c>
      <c r="Q1581" s="30">
        <v>1753.82972359073</v>
      </c>
      <c r="R1581" s="30">
        <v>1607.67708707512</v>
      </c>
      <c r="S1581" s="30">
        <v>1680.75340533292</v>
      </c>
      <c r="T1581" s="30">
        <v>1717.29156446182</v>
      </c>
    </row>
    <row r="1582" spans="8:8" ht="27.75" customHeight="1">
      <c r="A1582" s="36" t="s">
        <v>110</v>
      </c>
      <c r="B1582" s="36" t="s">
        <v>8</v>
      </c>
      <c r="C1582" s="36" t="s">
        <v>1086</v>
      </c>
      <c r="D1582" s="30">
        <v>138.117346938776</v>
      </c>
      <c r="E1582" s="30"/>
      <c r="F1582" s="30"/>
      <c r="G1582" s="30"/>
      <c r="H1582" s="30"/>
      <c r="I1582" s="30"/>
      <c r="J1582" s="30"/>
      <c r="K1582" s="30"/>
      <c r="L1582" s="30"/>
      <c r="M1582" s="30"/>
      <c r="N1582" s="30"/>
      <c r="O1582" s="30"/>
      <c r="P1582" s="30">
        <v>650.0</v>
      </c>
      <c r="Q1582" s="30">
        <v>650.0</v>
      </c>
      <c r="R1582" s="30"/>
      <c r="S1582" s="30"/>
      <c r="T1582" s="30"/>
    </row>
    <row r="1583" spans="8:8" ht="27.75" customHeight="1">
      <c r="A1583" s="36" t="s">
        <v>111</v>
      </c>
      <c r="B1583" s="36" t="s">
        <v>8</v>
      </c>
      <c r="C1583" s="36" t="s">
        <v>1087</v>
      </c>
      <c r="D1583" s="30">
        <v>348.084129316679</v>
      </c>
      <c r="E1583" s="30"/>
      <c r="F1583" s="30"/>
      <c r="G1583" s="30"/>
      <c r="H1583" s="30"/>
      <c r="I1583" s="30"/>
      <c r="J1583" s="30"/>
      <c r="K1583" s="30"/>
      <c r="L1583" s="30">
        <v>350.0</v>
      </c>
      <c r="M1583" s="30"/>
      <c r="N1583" s="30"/>
      <c r="O1583" s="30"/>
      <c r="P1583" s="30"/>
      <c r="Q1583" s="30"/>
      <c r="R1583" s="30"/>
      <c r="S1583" s="30"/>
      <c r="T1583" s="30"/>
    </row>
    <row r="1584" spans="8:8" ht="27.75" customHeight="1">
      <c r="A1584" s="36" t="s">
        <v>112</v>
      </c>
      <c r="B1584" s="36" t="s">
        <v>8</v>
      </c>
      <c r="C1584" s="36" t="s">
        <v>1088</v>
      </c>
      <c r="D1584" s="30">
        <v>163.209405144695</v>
      </c>
      <c r="E1584" s="30"/>
      <c r="F1584" s="30"/>
      <c r="G1584" s="30"/>
      <c r="H1584" s="30"/>
      <c r="I1584" s="30"/>
      <c r="J1584" s="30"/>
      <c r="K1584" s="30"/>
      <c r="L1584" s="30">
        <v>450.0</v>
      </c>
      <c r="M1584" s="30"/>
      <c r="N1584" s="30"/>
      <c r="O1584" s="30"/>
      <c r="P1584" s="30"/>
      <c r="Q1584" s="30"/>
      <c r="R1584" s="30"/>
      <c r="S1584" s="30"/>
      <c r="T1584" s="30"/>
    </row>
    <row r="1585" spans="8:8" ht="27.75" customHeight="1">
      <c r="A1585" s="36" t="s">
        <v>113</v>
      </c>
      <c r="B1585" s="36" t="s">
        <v>8</v>
      </c>
      <c r="C1585" s="36" t="s">
        <v>1089</v>
      </c>
      <c r="D1585" s="30">
        <v>685.871826328142</v>
      </c>
      <c r="E1585" s="30"/>
      <c r="F1585" s="30"/>
      <c r="G1585" s="30"/>
      <c r="H1585" s="30"/>
      <c r="I1585" s="30"/>
      <c r="J1585" s="30">
        <v>650.0</v>
      </c>
      <c r="K1585" s="30"/>
      <c r="L1585" s="30"/>
      <c r="M1585" s="30"/>
      <c r="N1585" s="30"/>
      <c r="O1585" s="30"/>
      <c r="P1585" s="30"/>
      <c r="Q1585" s="30"/>
      <c r="R1585" s="30"/>
      <c r="S1585" s="30"/>
      <c r="T1585" s="30"/>
    </row>
    <row r="1586" spans="8:8" ht="27.75" customHeight="1">
      <c r="A1586" s="36" t="s">
        <v>114</v>
      </c>
      <c r="B1586" s="36" t="s">
        <v>8</v>
      </c>
      <c r="C1586" s="36" t="s">
        <v>1090</v>
      </c>
      <c r="D1586" s="30">
        <v>31.9199271090149</v>
      </c>
      <c r="E1586" s="30"/>
      <c r="F1586" s="30"/>
      <c r="G1586" s="30"/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  <c r="R1586" s="30"/>
      <c r="S1586" s="30"/>
      <c r="T1586" s="30"/>
    </row>
    <row r="1587" spans="8:8" ht="27.75" customHeight="1">
      <c r="A1587" s="36" t="s">
        <v>115</v>
      </c>
      <c r="B1587" s="36" t="s">
        <v>8</v>
      </c>
      <c r="C1587" s="36" t="s">
        <v>1091</v>
      </c>
      <c r="D1587" s="30">
        <v>1329.73807757524</v>
      </c>
      <c r="E1587" s="30"/>
      <c r="F1587" s="30"/>
      <c r="G1587" s="30"/>
      <c r="H1587" s="30"/>
      <c r="I1587" s="30"/>
      <c r="J1587" s="30"/>
      <c r="K1587" s="30">
        <v>650.0</v>
      </c>
      <c r="L1587" s="30"/>
      <c r="M1587" s="30"/>
      <c r="N1587" s="30"/>
      <c r="O1587" s="30"/>
      <c r="P1587" s="30"/>
      <c r="Q1587" s="30"/>
      <c r="R1587" s="30"/>
      <c r="S1587" s="30"/>
      <c r="T1587" s="30"/>
    </row>
    <row r="1588" spans="8:8" ht="27.75" customHeight="1">
      <c r="A1588" s="35" t="s">
        <v>118</v>
      </c>
      <c r="B1588" s="36" t="s">
        <v>8</v>
      </c>
      <c r="C1588" s="36" t="s">
        <v>1092</v>
      </c>
      <c r="D1588" s="30">
        <v>437.616210716708</v>
      </c>
      <c r="E1588" s="30"/>
      <c r="F1588" s="30"/>
      <c r="G1588" s="30"/>
      <c r="H1588" s="30"/>
      <c r="I1588" s="30"/>
      <c r="J1588" s="30"/>
      <c r="K1588" s="30"/>
      <c r="L1588" s="30">
        <v>400.0</v>
      </c>
      <c r="M1588" s="30"/>
      <c r="N1588" s="30"/>
      <c r="O1588" s="30"/>
      <c r="P1588" s="30"/>
      <c r="Q1588" s="30"/>
      <c r="R1588" s="30"/>
      <c r="S1588" s="30"/>
      <c r="T1588" s="30"/>
    </row>
    <row r="1589" spans="8:8" ht="27.75" customHeight="1">
      <c r="A1589" s="36" t="s">
        <v>119</v>
      </c>
      <c r="B1589" s="36" t="s">
        <v>8</v>
      </c>
      <c r="C1589" s="36" t="s">
        <v>1093</v>
      </c>
      <c r="D1589" s="30">
        <v>260.270726069139</v>
      </c>
      <c r="E1589" s="30"/>
      <c r="F1589" s="30"/>
      <c r="G1589" s="30"/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  <c r="R1589" s="30"/>
      <c r="S1589" s="30"/>
      <c r="T1589" s="30"/>
    </row>
    <row r="1590" spans="8:8" ht="27.75" customHeight="1">
      <c r="A1590" s="36" t="s">
        <v>120</v>
      </c>
      <c r="B1590" s="36" t="s">
        <v>8</v>
      </c>
      <c r="C1590" s="36" t="s">
        <v>1094</v>
      </c>
      <c r="D1590" s="30">
        <v>42.3440668824164</v>
      </c>
      <c r="E1590" s="30"/>
      <c r="F1590" s="30"/>
      <c r="G1590" s="30"/>
      <c r="H1590" s="30"/>
      <c r="I1590" s="30"/>
      <c r="J1590" s="30"/>
      <c r="K1590" s="30"/>
      <c r="L1590" s="30">
        <v>150.0</v>
      </c>
      <c r="M1590" s="30"/>
      <c r="N1590" s="30"/>
      <c r="O1590" s="30"/>
      <c r="P1590" s="30"/>
      <c r="Q1590" s="30"/>
      <c r="R1590" s="30"/>
      <c r="S1590" s="30"/>
      <c r="T1590" s="30"/>
    </row>
    <row r="1591" spans="8:8" ht="27.75" customHeight="1">
      <c r="A1591" s="36" t="s">
        <v>121</v>
      </c>
      <c r="B1591" s="36" t="s">
        <v>1095</v>
      </c>
      <c r="C1591" s="36" t="s">
        <v>1096</v>
      </c>
      <c r="D1591" s="30">
        <v>834.320299053356</v>
      </c>
      <c r="E1591" s="30"/>
      <c r="F1591" s="30"/>
      <c r="G1591" s="30"/>
      <c r="H1591" s="30"/>
      <c r="I1591" s="30"/>
      <c r="J1591" s="30"/>
      <c r="K1591" s="30">
        <v>1000.0</v>
      </c>
      <c r="L1591" s="30"/>
      <c r="M1591" s="30"/>
      <c r="N1591" s="30"/>
      <c r="O1591" s="30"/>
      <c r="P1591" s="30"/>
      <c r="Q1591" s="30"/>
      <c r="R1591" s="30"/>
      <c r="S1591" s="30"/>
      <c r="T1591" s="30"/>
    </row>
    <row r="1592" spans="8:8" ht="27.75" customHeight="1">
      <c r="A1592" s="35" t="s">
        <v>140</v>
      </c>
      <c r="B1592" s="36" t="s">
        <v>141</v>
      </c>
      <c r="C1592" s="36" t="s">
        <v>1097</v>
      </c>
      <c r="D1592" s="30">
        <v>213382.35385887</v>
      </c>
      <c r="E1592" s="30"/>
      <c r="F1592" s="30"/>
      <c r="G1592" s="30"/>
      <c r="H1592" s="30"/>
      <c r="I1592" s="30">
        <v>18524.8751158964</v>
      </c>
      <c r="J1592" s="30">
        <v>13795.1298740802</v>
      </c>
      <c r="K1592" s="30">
        <v>18524.8957691744</v>
      </c>
      <c r="L1592" s="30">
        <v>17342.4542954009</v>
      </c>
      <c r="M1592" s="30">
        <v>16554.1599795518</v>
      </c>
      <c r="N1592" s="30">
        <v>16948.3071374763</v>
      </c>
      <c r="O1592" s="30">
        <v>16160.0128216273</v>
      </c>
      <c r="P1592" s="30">
        <v>15765.8656637028</v>
      </c>
      <c r="Q1592" s="30">
        <v>18919.0429270989</v>
      </c>
      <c r="R1592" s="30">
        <v>17342.4542954009</v>
      </c>
      <c r="S1592" s="30">
        <v>18130.7486112499</v>
      </c>
      <c r="T1592" s="30">
        <v>18524.8957691744</v>
      </c>
    </row>
    <row r="1593" spans="8:8" ht="27.75" customHeight="1">
      <c r="A1593" s="35" t="s">
        <v>140</v>
      </c>
      <c r="B1593" s="36" t="s">
        <v>141</v>
      </c>
      <c r="C1593" s="36" t="s">
        <v>1098</v>
      </c>
      <c r="D1593" s="30">
        <v>47093.8627957434</v>
      </c>
      <c r="E1593" s="30"/>
      <c r="F1593" s="30"/>
      <c r="G1593" s="30"/>
      <c r="H1593" s="30"/>
      <c r="I1593" s="30">
        <v>4088.47269345108</v>
      </c>
      <c r="J1593" s="30">
        <v>3044.60955552622</v>
      </c>
      <c r="K1593" s="30">
        <v>4088.47725166606</v>
      </c>
      <c r="L1593" s="30">
        <v>3827.5103276311</v>
      </c>
      <c r="M1593" s="30">
        <v>3653.53237827446</v>
      </c>
      <c r="N1593" s="30">
        <v>3740.52135295278</v>
      </c>
      <c r="O1593" s="30">
        <v>3566.54340359614</v>
      </c>
      <c r="P1593" s="30">
        <v>3479.55442891782</v>
      </c>
      <c r="Q1593" s="30">
        <v>4175.46622634438</v>
      </c>
      <c r="R1593" s="30">
        <v>3827.5103276311</v>
      </c>
      <c r="S1593" s="30">
        <v>4001.48827698774</v>
      </c>
      <c r="T1593" s="30">
        <v>4088.47725166606</v>
      </c>
    </row>
    <row r="1594" spans="8:8" ht="27.75" customHeight="1">
      <c r="A1594" s="35" t="s">
        <v>140</v>
      </c>
      <c r="B1594" s="36" t="s">
        <v>8</v>
      </c>
      <c r="C1594" s="36" t="s">
        <v>1099</v>
      </c>
      <c r="D1594" s="30">
        <v>264.929715302491</v>
      </c>
      <c r="E1594" s="30"/>
      <c r="F1594" s="30"/>
      <c r="G1594" s="30"/>
      <c r="H1594" s="30"/>
      <c r="I1594" s="30"/>
      <c r="J1594" s="30">
        <v>300.0</v>
      </c>
      <c r="K1594" s="30"/>
      <c r="L1594" s="30"/>
      <c r="M1594" s="30"/>
      <c r="N1594" s="30"/>
      <c r="O1594" s="30"/>
      <c r="P1594" s="30"/>
      <c r="Q1594" s="30"/>
      <c r="R1594" s="30"/>
      <c r="S1594" s="30"/>
      <c r="T1594" s="30"/>
    </row>
    <row r="1595" spans="8:8" ht="27.75" customHeight="1">
      <c r="A1595" s="35" t="s">
        <v>149</v>
      </c>
      <c r="B1595" s="36" t="s">
        <v>8</v>
      </c>
      <c r="C1595" s="36" t="s">
        <v>1100</v>
      </c>
      <c r="D1595" s="30">
        <v>1416.11258588382</v>
      </c>
      <c r="E1595" s="30"/>
      <c r="F1595" s="30"/>
      <c r="G1595" s="30"/>
      <c r="H1595" s="30"/>
      <c r="I1595" s="30"/>
      <c r="J1595" s="30"/>
      <c r="K1595" s="30"/>
      <c r="L1595" s="30">
        <v>470.0</v>
      </c>
      <c r="M1595" s="30">
        <v>470.0</v>
      </c>
      <c r="N1595" s="30"/>
      <c r="O1595" s="30">
        <v>470.0</v>
      </c>
      <c r="P1595" s="30"/>
      <c r="Q1595" s="30"/>
      <c r="R1595" s="30"/>
      <c r="S1595" s="30"/>
      <c r="T1595" s="30"/>
    </row>
    <row r="1596" spans="8:8" ht="27.75" customHeight="1">
      <c r="A1596" s="35" t="s">
        <v>150</v>
      </c>
      <c r="B1596" s="36" t="s">
        <v>8</v>
      </c>
      <c r="C1596" s="36" t="s">
        <v>1101</v>
      </c>
      <c r="D1596" s="30">
        <v>276.120275447862</v>
      </c>
      <c r="E1596" s="30"/>
      <c r="F1596" s="30"/>
      <c r="G1596" s="30"/>
      <c r="H1596" s="30"/>
      <c r="I1596" s="30"/>
      <c r="J1596" s="30">
        <v>300.0</v>
      </c>
      <c r="K1596" s="30"/>
      <c r="L1596" s="30"/>
      <c r="M1596" s="30"/>
      <c r="N1596" s="30"/>
      <c r="O1596" s="30"/>
      <c r="P1596" s="30"/>
      <c r="Q1596" s="30"/>
      <c r="R1596" s="30"/>
      <c r="S1596" s="30"/>
      <c r="T1596" s="30"/>
    </row>
    <row r="1597" spans="8:8" ht="27.75" customHeight="1">
      <c r="A1597" s="36" t="s">
        <v>150</v>
      </c>
      <c r="B1597" s="36" t="s">
        <v>155</v>
      </c>
      <c r="C1597" s="36" t="s">
        <v>1102</v>
      </c>
      <c r="D1597" s="30">
        <v>32031.6044083527</v>
      </c>
      <c r="E1597" s="30"/>
      <c r="F1597" s="30"/>
      <c r="G1597" s="30"/>
      <c r="H1597" s="30"/>
      <c r="I1597" s="30"/>
      <c r="J1597" s="30"/>
      <c r="K1597" s="30">
        <v>5000.0</v>
      </c>
      <c r="L1597" s="30">
        <v>5000.0</v>
      </c>
      <c r="M1597" s="30">
        <v>5000.0</v>
      </c>
      <c r="N1597" s="30">
        <v>5000.0</v>
      </c>
      <c r="O1597" s="30">
        <v>5000.0</v>
      </c>
      <c r="P1597" s="30">
        <v>5000.0</v>
      </c>
      <c r="Q1597" s="30"/>
      <c r="R1597" s="30"/>
      <c r="S1597" s="30"/>
      <c r="T1597" s="30"/>
    </row>
    <row r="1598" spans="8:8" ht="27.75" customHeight="1">
      <c r="A1598" s="35" t="s">
        <v>158</v>
      </c>
      <c r="B1598" s="36" t="s">
        <v>8</v>
      </c>
      <c r="C1598" s="36" t="s">
        <v>1103</v>
      </c>
      <c r="D1598" s="30">
        <v>135.07932790224</v>
      </c>
      <c r="E1598" s="30"/>
      <c r="F1598" s="30"/>
      <c r="G1598" s="30"/>
      <c r="H1598" s="30"/>
      <c r="I1598" s="30"/>
      <c r="J1598" s="30"/>
      <c r="K1598" s="30"/>
      <c r="L1598" s="30">
        <v>150.0</v>
      </c>
      <c r="M1598" s="30"/>
      <c r="N1598" s="30"/>
      <c r="O1598" s="30"/>
      <c r="P1598" s="30"/>
      <c r="Q1598" s="30"/>
      <c r="R1598" s="30"/>
      <c r="S1598" s="30"/>
      <c r="T1598" s="30"/>
    </row>
    <row r="1599" spans="8:8" ht="27.75" customHeight="1">
      <c r="A1599" s="35" t="s">
        <v>159</v>
      </c>
      <c r="B1599" s="36" t="s">
        <v>160</v>
      </c>
      <c r="C1599" s="36" t="s">
        <v>1104</v>
      </c>
      <c r="D1599" s="30">
        <v>16909.7264765784</v>
      </c>
      <c r="E1599" s="30"/>
      <c r="F1599" s="30"/>
      <c r="G1599" s="30"/>
      <c r="H1599" s="30"/>
      <c r="I1599" s="30"/>
      <c r="J1599" s="30">
        <v>4227.4316191446</v>
      </c>
      <c r="K1599" s="30"/>
      <c r="L1599" s="30">
        <v>4227.4316191446</v>
      </c>
      <c r="M1599" s="30"/>
      <c r="N1599" s="30"/>
      <c r="O1599" s="30">
        <v>4227.4316191446</v>
      </c>
      <c r="P1599" s="30"/>
      <c r="Q1599" s="30">
        <v>4227.4316191446</v>
      </c>
      <c r="R1599" s="30"/>
      <c r="S1599" s="30"/>
      <c r="T1599" s="30"/>
    </row>
    <row r="1600" spans="8:8" ht="27.75" customHeight="1">
      <c r="A1600" s="35" t="s">
        <v>159</v>
      </c>
      <c r="B1600" s="36" t="s">
        <v>8</v>
      </c>
      <c r="C1600" s="36" t="s">
        <v>1105</v>
      </c>
      <c r="D1600" s="30">
        <v>55.5701529303089</v>
      </c>
      <c r="E1600" s="30"/>
      <c r="F1600" s="30"/>
      <c r="G1600" s="30"/>
      <c r="H1600" s="30"/>
      <c r="I1600" s="30"/>
      <c r="J1600" s="30"/>
      <c r="K1600" s="30">
        <v>60.0</v>
      </c>
      <c r="L1600" s="30"/>
      <c r="M1600" s="30"/>
      <c r="N1600" s="30"/>
      <c r="O1600" s="30"/>
      <c r="P1600" s="30"/>
      <c r="Q1600" s="30"/>
      <c r="R1600" s="30"/>
      <c r="S1600" s="30"/>
      <c r="T1600" s="30"/>
    </row>
    <row r="1601" spans="8:8" ht="27.75" customHeight="1">
      <c r="A1601" s="35" t="s">
        <v>159</v>
      </c>
      <c r="B1601" s="36" t="s">
        <v>165</v>
      </c>
      <c r="C1601" s="36" t="s">
        <v>1106</v>
      </c>
      <c r="D1601" s="30">
        <v>2512.75813953488</v>
      </c>
      <c r="E1601" s="30"/>
      <c r="F1601" s="30"/>
      <c r="G1601" s="30"/>
      <c r="H1601" s="30"/>
      <c r="I1601" s="30"/>
      <c r="J1601" s="30"/>
      <c r="K1601" s="30">
        <v>1500.0</v>
      </c>
      <c r="L1601" s="30">
        <v>1500.0</v>
      </c>
      <c r="M1601" s="30"/>
      <c r="N1601" s="30"/>
      <c r="O1601" s="30"/>
      <c r="P1601" s="30"/>
      <c r="Q1601" s="30"/>
      <c r="R1601" s="30"/>
      <c r="S1601" s="30"/>
      <c r="T1601" s="30"/>
    </row>
    <row r="1602" spans="8:8" ht="27.75" customHeight="1">
      <c r="A1602" s="35" t="s">
        <v>170</v>
      </c>
      <c r="B1602" s="36" t="s">
        <v>171</v>
      </c>
      <c r="C1602" s="36" t="s">
        <v>1107</v>
      </c>
      <c r="D1602" s="30">
        <v>16157.7539966344</v>
      </c>
      <c r="E1602" s="30"/>
      <c r="F1602" s="30"/>
      <c r="G1602" s="30"/>
      <c r="H1602" s="30"/>
      <c r="I1602" s="30">
        <v>3231.55079932688</v>
      </c>
      <c r="J1602" s="30"/>
      <c r="K1602" s="30">
        <v>3231.55079932688</v>
      </c>
      <c r="L1602" s="30"/>
      <c r="M1602" s="30">
        <v>3231.55079932688</v>
      </c>
      <c r="N1602" s="30"/>
      <c r="O1602" s="30"/>
      <c r="P1602" s="30">
        <v>3231.55079932688</v>
      </c>
      <c r="Q1602" s="30"/>
      <c r="R1602" s="30"/>
      <c r="S1602" s="30">
        <v>3231.55079932688</v>
      </c>
      <c r="T1602" s="30"/>
    </row>
    <row r="1603" spans="8:8" ht="27.75" customHeight="1">
      <c r="A1603" s="36" t="s">
        <v>170</v>
      </c>
      <c r="B1603" s="36" t="s">
        <v>181</v>
      </c>
      <c r="C1603" s="36" t="s">
        <v>1108</v>
      </c>
      <c r="D1603" s="30">
        <v>4598.58998595657</v>
      </c>
      <c r="E1603" s="30"/>
      <c r="F1603" s="30"/>
      <c r="G1603" s="30"/>
      <c r="H1603" s="30"/>
      <c r="I1603" s="30"/>
      <c r="J1603" s="30">
        <v>2500.0</v>
      </c>
      <c r="K1603" s="30"/>
      <c r="L1603" s="30"/>
      <c r="M1603" s="30"/>
      <c r="N1603" s="30">
        <v>2500.0</v>
      </c>
      <c r="O1603" s="30"/>
      <c r="P1603" s="30"/>
      <c r="Q1603" s="30"/>
      <c r="R1603" s="30"/>
      <c r="S1603" s="30"/>
      <c r="T1603" s="30"/>
    </row>
    <row r="1604" spans="8:8" ht="27.75" customHeight="1">
      <c r="A1604" s="35" t="s">
        <v>188</v>
      </c>
      <c r="B1604" s="36" t="s">
        <v>8</v>
      </c>
      <c r="C1604" s="36" t="s">
        <v>1109</v>
      </c>
      <c r="D1604" s="30">
        <v>26.4148007395234</v>
      </c>
      <c r="E1604" s="30"/>
      <c r="F1604" s="30"/>
      <c r="G1604" s="30"/>
      <c r="H1604" s="30"/>
      <c r="I1604" s="30"/>
      <c r="J1604" s="30"/>
      <c r="K1604" s="30"/>
      <c r="L1604" s="30">
        <v>100.0</v>
      </c>
      <c r="M1604" s="30"/>
      <c r="N1604" s="30"/>
      <c r="O1604" s="30"/>
      <c r="P1604" s="30"/>
      <c r="Q1604" s="30"/>
      <c r="R1604" s="30"/>
      <c r="S1604" s="30"/>
      <c r="T1604" s="30"/>
    </row>
    <row r="1605" spans="8:8" ht="27.75" customHeight="1">
      <c r="A1605" s="35" t="s">
        <v>189</v>
      </c>
      <c r="B1605" s="36" t="s">
        <v>8</v>
      </c>
      <c r="C1605" s="36" t="s">
        <v>1110</v>
      </c>
      <c r="D1605" s="30">
        <v>1377.09246647108</v>
      </c>
      <c r="E1605" s="30"/>
      <c r="F1605" s="30"/>
      <c r="G1605" s="30"/>
      <c r="H1605" s="30"/>
      <c r="I1605" s="30"/>
      <c r="J1605" s="30"/>
      <c r="K1605" s="30">
        <v>350.0</v>
      </c>
      <c r="L1605" s="30"/>
      <c r="M1605" s="30">
        <v>350.0</v>
      </c>
      <c r="N1605" s="30">
        <v>350.0</v>
      </c>
      <c r="O1605" s="30">
        <v>350.0</v>
      </c>
      <c r="P1605" s="30"/>
      <c r="Q1605" s="30"/>
      <c r="R1605" s="30"/>
      <c r="S1605" s="30"/>
      <c r="T1605" s="30"/>
    </row>
    <row r="1606" spans="8:8" ht="27.75" customHeight="1">
      <c r="A1606" s="35" t="s">
        <v>190</v>
      </c>
      <c r="B1606" s="36" t="s">
        <v>8</v>
      </c>
      <c r="C1606" s="36" t="s">
        <v>1111</v>
      </c>
      <c r="D1606" s="30">
        <v>36.1790845305713</v>
      </c>
      <c r="E1606" s="30"/>
      <c r="F1606" s="30"/>
      <c r="G1606" s="30"/>
      <c r="H1606" s="30"/>
      <c r="I1606" s="30"/>
      <c r="J1606" s="30"/>
      <c r="K1606" s="30">
        <v>50.0</v>
      </c>
      <c r="L1606" s="30"/>
      <c r="M1606" s="30"/>
      <c r="N1606" s="30"/>
      <c r="O1606" s="30"/>
      <c r="P1606" s="30"/>
      <c r="Q1606" s="30"/>
      <c r="R1606" s="30"/>
      <c r="S1606" s="30"/>
      <c r="T1606" s="30"/>
    </row>
    <row r="1607" spans="8:8" ht="27.75" customHeight="1">
      <c r="A1607" s="36" t="s">
        <v>191</v>
      </c>
      <c r="B1607" s="36" t="s">
        <v>8</v>
      </c>
      <c r="C1607" s="36" t="s">
        <v>1112</v>
      </c>
      <c r="D1607" s="30">
        <v>142.101060890706</v>
      </c>
      <c r="E1607" s="30"/>
      <c r="F1607" s="30"/>
      <c r="G1607" s="30"/>
      <c r="H1607" s="30"/>
      <c r="I1607" s="30"/>
      <c r="J1607" s="30"/>
      <c r="K1607" s="30"/>
      <c r="L1607" s="30">
        <v>150.0</v>
      </c>
      <c r="M1607" s="30"/>
      <c r="N1607" s="30"/>
      <c r="O1607" s="30"/>
      <c r="P1607" s="30"/>
      <c r="Q1607" s="30"/>
      <c r="R1607" s="30"/>
      <c r="S1607" s="30"/>
      <c r="T1607" s="30"/>
    </row>
    <row r="1608" spans="8:8" ht="27.75" customHeight="1">
      <c r="A1608" s="35" t="s">
        <v>192</v>
      </c>
      <c r="B1608" s="36" t="s">
        <v>8</v>
      </c>
      <c r="C1608" s="36" t="s">
        <v>1113</v>
      </c>
      <c r="D1608" s="30">
        <v>720.807255592142</v>
      </c>
      <c r="E1608" s="30"/>
      <c r="F1608" s="30"/>
      <c r="G1608" s="30"/>
      <c r="H1608" s="30"/>
      <c r="I1608" s="30"/>
      <c r="J1608" s="30">
        <v>650.0</v>
      </c>
      <c r="K1608" s="30"/>
      <c r="L1608" s="30"/>
      <c r="M1608" s="30"/>
      <c r="N1608" s="30"/>
      <c r="O1608" s="30"/>
      <c r="P1608" s="30"/>
      <c r="Q1608" s="30"/>
      <c r="R1608" s="30"/>
      <c r="S1608" s="30"/>
      <c r="T1608" s="30"/>
    </row>
    <row r="1609" spans="8:8" ht="27.75" customHeight="1">
      <c r="A1609" s="36" t="s">
        <v>194</v>
      </c>
      <c r="B1609" s="36" t="s">
        <v>8</v>
      </c>
      <c r="C1609" s="36" t="s">
        <v>1114</v>
      </c>
      <c r="D1609" s="30">
        <v>104.275197945645</v>
      </c>
      <c r="E1609" s="30"/>
      <c r="F1609" s="30"/>
      <c r="G1609" s="30"/>
      <c r="H1609" s="30"/>
      <c r="I1609" s="30"/>
      <c r="J1609" s="30"/>
      <c r="K1609" s="30"/>
      <c r="L1609" s="30"/>
      <c r="M1609" s="30"/>
      <c r="N1609" s="30"/>
      <c r="O1609" s="30"/>
      <c r="P1609" s="30"/>
      <c r="Q1609" s="30"/>
      <c r="R1609" s="30"/>
      <c r="S1609" s="30"/>
      <c r="T1609" s="30"/>
    </row>
    <row r="1610" spans="8:8" ht="27.75" customHeight="1">
      <c r="A1610" s="36" t="s">
        <v>195</v>
      </c>
      <c r="B1610" s="36" t="s">
        <v>8</v>
      </c>
      <c r="C1610" s="36" t="s">
        <v>1115</v>
      </c>
      <c r="D1610" s="30">
        <v>305.517742841101</v>
      </c>
      <c r="E1610" s="30"/>
      <c r="F1610" s="30"/>
      <c r="G1610" s="30"/>
      <c r="H1610" s="30"/>
      <c r="I1610" s="30"/>
      <c r="J1610" s="30"/>
      <c r="K1610" s="30"/>
      <c r="L1610" s="30"/>
      <c r="M1610" s="30"/>
      <c r="N1610" s="30"/>
      <c r="O1610" s="30"/>
      <c r="P1610" s="30"/>
      <c r="Q1610" s="30"/>
      <c r="R1610" s="30"/>
      <c r="S1610" s="30"/>
      <c r="T1610" s="30"/>
    </row>
    <row r="1611" spans="8:8" ht="27.75" customHeight="1">
      <c r="A1611" s="35" t="s">
        <v>196</v>
      </c>
      <c r="B1611" s="36" t="s">
        <v>8</v>
      </c>
      <c r="C1611" s="36" t="s">
        <v>1116</v>
      </c>
      <c r="D1611" s="30">
        <v>145.405055292259</v>
      </c>
      <c r="E1611" s="30"/>
      <c r="F1611" s="30"/>
      <c r="G1611" s="30"/>
      <c r="H1611" s="30"/>
      <c r="I1611" s="30"/>
      <c r="J1611" s="30"/>
      <c r="K1611" s="30"/>
      <c r="L1611" s="30"/>
      <c r="M1611" s="30"/>
      <c r="N1611" s="30"/>
      <c r="O1611" s="30"/>
      <c r="P1611" s="30"/>
      <c r="Q1611" s="30"/>
      <c r="R1611" s="30"/>
      <c r="S1611" s="30"/>
      <c r="T1611" s="30"/>
    </row>
    <row r="1612" spans="8:8" ht="27.75" customHeight="1">
      <c r="A1612" s="36" t="s">
        <v>197</v>
      </c>
      <c r="B1612" s="36" t="s">
        <v>8</v>
      </c>
      <c r="C1612" s="36" t="s">
        <v>1117</v>
      </c>
      <c r="D1612" s="30">
        <v>272.249420808762</v>
      </c>
      <c r="E1612" s="30"/>
      <c r="F1612" s="30"/>
      <c r="G1612" s="30"/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  <c r="R1612" s="30"/>
      <c r="S1612" s="30"/>
      <c r="T1612" s="30"/>
    </row>
    <row r="1613" spans="8:8" ht="27.75" customHeight="1">
      <c r="A1613" s="36" t="s">
        <v>198</v>
      </c>
      <c r="B1613" s="36" t="s">
        <v>8</v>
      </c>
      <c r="C1613" s="36" t="s">
        <v>1118</v>
      </c>
      <c r="D1613" s="30">
        <v>256.790772879164</v>
      </c>
      <c r="E1613" s="30"/>
      <c r="F1613" s="30"/>
      <c r="G1613" s="30"/>
      <c r="H1613" s="30"/>
      <c r="I1613" s="30"/>
      <c r="J1613" s="30">
        <v>300.0</v>
      </c>
      <c r="K1613" s="30"/>
      <c r="L1613" s="30"/>
      <c r="M1613" s="30"/>
      <c r="N1613" s="30"/>
      <c r="O1613" s="30"/>
      <c r="P1613" s="30"/>
      <c r="Q1613" s="30"/>
      <c r="R1613" s="30"/>
      <c r="S1613" s="30"/>
      <c r="T1613" s="30"/>
    </row>
    <row r="1614" spans="8:8" ht="27.75" customHeight="1">
      <c r="A1614" s="36" t="s">
        <v>199</v>
      </c>
      <c r="B1614" s="36" t="s">
        <v>66</v>
      </c>
      <c r="C1614" s="36" t="s">
        <v>1119</v>
      </c>
      <c r="D1614" s="30">
        <v>287.692220387949</v>
      </c>
      <c r="E1614" s="30"/>
      <c r="F1614" s="30"/>
      <c r="G1614" s="30"/>
      <c r="H1614" s="30"/>
      <c r="I1614" s="30"/>
      <c r="J1614" s="30"/>
      <c r="K1614" s="30"/>
      <c r="L1614" s="30">
        <v>400.0</v>
      </c>
      <c r="M1614" s="30"/>
      <c r="N1614" s="30"/>
      <c r="O1614" s="30"/>
      <c r="P1614" s="30"/>
      <c r="Q1614" s="30"/>
      <c r="R1614" s="30"/>
      <c r="S1614" s="30"/>
      <c r="T1614" s="30"/>
    </row>
    <row r="1615" spans="8:8" ht="27.75" customHeight="1">
      <c r="A1615" s="36" t="s">
        <v>199</v>
      </c>
      <c r="B1615" s="36" t="s">
        <v>8</v>
      </c>
      <c r="C1615" s="36" t="s">
        <v>1120</v>
      </c>
      <c r="D1615" s="30">
        <v>558.510418815762</v>
      </c>
      <c r="E1615" s="30"/>
      <c r="F1615" s="30"/>
      <c r="G1615" s="30"/>
      <c r="H1615" s="30"/>
      <c r="I1615" s="30"/>
      <c r="J1615" s="30"/>
      <c r="K1615" s="30"/>
      <c r="L1615" s="30"/>
      <c r="M1615" s="30"/>
      <c r="N1615" s="30"/>
      <c r="O1615" s="30"/>
      <c r="P1615" s="30"/>
      <c r="Q1615" s="30"/>
      <c r="R1615" s="30">
        <v>300.0</v>
      </c>
      <c r="S1615" s="30"/>
      <c r="T1615" s="30"/>
    </row>
    <row r="1616" spans="8:8" ht="27.75" customHeight="1">
      <c r="A1616" s="35" t="s">
        <v>199</v>
      </c>
      <c r="B1616" s="36" t="s">
        <v>202</v>
      </c>
      <c r="C1616" s="36" t="s">
        <v>1121</v>
      </c>
      <c r="D1616" s="30">
        <v>3018.51354913539</v>
      </c>
      <c r="E1616" s="30"/>
      <c r="F1616" s="30"/>
      <c r="G1616" s="30"/>
      <c r="H1616" s="30"/>
      <c r="I1616" s="30"/>
      <c r="J1616" s="30"/>
      <c r="K1616" s="30"/>
      <c r="L1616" s="30">
        <v>4000.0</v>
      </c>
      <c r="M1616" s="30"/>
      <c r="N1616" s="30"/>
      <c r="O1616" s="30"/>
      <c r="P1616" s="30"/>
      <c r="Q1616" s="30"/>
      <c r="R1616" s="30"/>
      <c r="S1616" s="30"/>
      <c r="T1616" s="30"/>
    </row>
    <row r="1617" spans="8:8" ht="27.75" customHeight="1">
      <c r="A1617" s="35" t="s">
        <v>206</v>
      </c>
      <c r="B1617" s="36" t="s">
        <v>8</v>
      </c>
      <c r="C1617" s="36" t="s">
        <v>1122</v>
      </c>
      <c r="D1617" s="30">
        <v>352.601758384891</v>
      </c>
      <c r="E1617" s="30"/>
      <c r="F1617" s="30"/>
      <c r="G1617" s="30"/>
      <c r="H1617" s="30"/>
      <c r="I1617" s="30"/>
      <c r="J1617" s="30"/>
      <c r="K1617" s="30"/>
      <c r="L1617" s="30"/>
      <c r="M1617" s="30"/>
      <c r="N1617" s="30"/>
      <c r="O1617" s="30"/>
      <c r="P1617" s="30"/>
      <c r="Q1617" s="30"/>
      <c r="R1617" s="30"/>
      <c r="S1617" s="30"/>
      <c r="T1617" s="30"/>
    </row>
    <row r="1618" spans="8:8" ht="27.75" customHeight="1">
      <c r="A1618" s="36" t="s">
        <v>207</v>
      </c>
      <c r="B1618" s="36" t="s">
        <v>8</v>
      </c>
      <c r="C1618" s="36" t="s">
        <v>1123</v>
      </c>
      <c r="D1618" s="30">
        <v>91.9590747330961</v>
      </c>
      <c r="E1618" s="30"/>
      <c r="F1618" s="30"/>
      <c r="G1618" s="30"/>
      <c r="H1618" s="30"/>
      <c r="I1618" s="30"/>
      <c r="J1618" s="30"/>
      <c r="K1618" s="30"/>
      <c r="L1618" s="30"/>
      <c r="M1618" s="30"/>
      <c r="N1618" s="30"/>
      <c r="O1618" s="30"/>
      <c r="P1618" s="30"/>
      <c r="Q1618" s="30"/>
      <c r="R1618" s="30"/>
      <c r="S1618" s="30"/>
      <c r="T1618" s="30"/>
    </row>
    <row r="1619" spans="8:8" ht="27.75" customHeight="1">
      <c r="A1619" s="35" t="s">
        <v>210</v>
      </c>
      <c r="B1619" s="36" t="s">
        <v>8</v>
      </c>
      <c r="C1619" s="36" t="s">
        <v>1124</v>
      </c>
      <c r="D1619" s="30">
        <v>116.697465461722</v>
      </c>
      <c r="E1619" s="30"/>
      <c r="F1619" s="30"/>
      <c r="G1619" s="30"/>
      <c r="H1619" s="30"/>
      <c r="I1619" s="30"/>
      <c r="J1619" s="30"/>
      <c r="K1619" s="30"/>
      <c r="L1619" s="30">
        <v>150.0</v>
      </c>
      <c r="M1619" s="30"/>
      <c r="N1619" s="30"/>
      <c r="O1619" s="30"/>
      <c r="P1619" s="30"/>
      <c r="Q1619" s="30"/>
      <c r="R1619" s="30"/>
      <c r="S1619" s="30"/>
      <c r="T1619" s="30"/>
    </row>
    <row r="1620" spans="8:8" ht="27.75" customHeight="1">
      <c r="A1620" s="35" t="s">
        <v>211</v>
      </c>
      <c r="B1620" s="36" t="s">
        <v>8</v>
      </c>
      <c r="C1620" s="36" t="s">
        <v>1125</v>
      </c>
      <c r="D1620" s="30">
        <v>159.702649554958</v>
      </c>
      <c r="E1620" s="30"/>
      <c r="F1620" s="30"/>
      <c r="G1620" s="30"/>
      <c r="H1620" s="30"/>
      <c r="I1620" s="30"/>
      <c r="J1620" s="30"/>
      <c r="K1620" s="30">
        <v>200.0</v>
      </c>
      <c r="L1620" s="30"/>
      <c r="M1620" s="30"/>
      <c r="N1620" s="30"/>
      <c r="O1620" s="30"/>
      <c r="P1620" s="30"/>
      <c r="Q1620" s="30"/>
      <c r="R1620" s="30"/>
      <c r="S1620" s="30"/>
      <c r="T1620" s="30"/>
    </row>
    <row r="1621" spans="8:8" ht="27.75" customHeight="1">
      <c r="A1621" s="36" t="s">
        <v>212</v>
      </c>
      <c r="B1621" s="36" t="s">
        <v>8</v>
      </c>
      <c r="C1621" s="36" t="s">
        <v>1126</v>
      </c>
      <c r="D1621" s="30">
        <v>177.417804478427</v>
      </c>
      <c r="E1621" s="30"/>
      <c r="F1621" s="30"/>
      <c r="G1621" s="30"/>
      <c r="H1621" s="30"/>
      <c r="I1621" s="30"/>
      <c r="J1621" s="30"/>
      <c r="K1621" s="30"/>
      <c r="L1621" s="30"/>
      <c r="M1621" s="30"/>
      <c r="N1621" s="30"/>
      <c r="O1621" s="30"/>
      <c r="P1621" s="30"/>
      <c r="Q1621" s="30"/>
      <c r="R1621" s="30"/>
      <c r="S1621" s="30"/>
      <c r="T1621" s="30"/>
    </row>
    <row r="1622" spans="8:8" ht="27.75" customHeight="1">
      <c r="A1622" s="36" t="s">
        <v>215</v>
      </c>
      <c r="B1622" s="36" t="s">
        <v>8</v>
      </c>
      <c r="C1622" s="36" t="s">
        <v>1127</v>
      </c>
      <c r="D1622" s="30">
        <v>68.8391608391608</v>
      </c>
      <c r="E1622" s="30"/>
      <c r="F1622" s="30"/>
      <c r="G1622" s="30"/>
      <c r="H1622" s="30"/>
      <c r="I1622" s="30"/>
      <c r="J1622" s="30"/>
      <c r="K1622" s="30">
        <v>100.0</v>
      </c>
      <c r="L1622" s="30"/>
      <c r="M1622" s="30"/>
      <c r="N1622" s="30"/>
      <c r="O1622" s="30"/>
      <c r="P1622" s="30"/>
      <c r="Q1622" s="30"/>
      <c r="R1622" s="30"/>
      <c r="S1622" s="30"/>
      <c r="T1622" s="30"/>
    </row>
    <row r="1623" spans="8:8" ht="27.75" customHeight="1">
      <c r="A1623" s="35" t="s">
        <v>216</v>
      </c>
      <c r="B1623" s="36" t="s">
        <v>217</v>
      </c>
      <c r="C1623" s="36" t="s">
        <v>1128</v>
      </c>
      <c r="D1623" s="30">
        <v>12900.9366536725</v>
      </c>
      <c r="E1623" s="30"/>
      <c r="F1623" s="30"/>
      <c r="G1623" s="30"/>
      <c r="H1623" s="30"/>
      <c r="I1623" s="30"/>
      <c r="J1623" s="30"/>
      <c r="K1623" s="30">
        <v>3000.0</v>
      </c>
      <c r="L1623" s="30"/>
      <c r="M1623" s="30"/>
      <c r="N1623" s="30">
        <v>3000.0</v>
      </c>
      <c r="O1623" s="30"/>
      <c r="P1623" s="30"/>
      <c r="Q1623" s="30">
        <v>3000.0</v>
      </c>
      <c r="R1623" s="30"/>
      <c r="S1623" s="30"/>
      <c r="T1623" s="30">
        <v>3000.0</v>
      </c>
    </row>
    <row r="1624" spans="8:8" ht="27.75" customHeight="1">
      <c r="A1624" s="35" t="s">
        <v>216</v>
      </c>
      <c r="B1624" s="36" t="s">
        <v>8</v>
      </c>
      <c r="C1624" s="36" t="s">
        <v>1129</v>
      </c>
      <c r="D1624" s="30">
        <v>344.641067761807</v>
      </c>
      <c r="E1624" s="30"/>
      <c r="F1624" s="30"/>
      <c r="G1624" s="30"/>
      <c r="H1624" s="30"/>
      <c r="I1624" s="30"/>
      <c r="J1624" s="30"/>
      <c r="K1624" s="30"/>
      <c r="L1624" s="30">
        <v>350.0</v>
      </c>
      <c r="M1624" s="30"/>
      <c r="N1624" s="30"/>
      <c r="O1624" s="30"/>
      <c r="P1624" s="30"/>
      <c r="Q1624" s="30"/>
      <c r="R1624" s="30"/>
      <c r="S1624" s="30"/>
      <c r="T1624" s="30"/>
    </row>
    <row r="1625" spans="8:8" ht="27.75" customHeight="1">
      <c r="A1625" s="36" t="s">
        <v>216</v>
      </c>
      <c r="B1625" s="36" t="s">
        <v>202</v>
      </c>
      <c r="C1625" s="36" t="s">
        <v>1130</v>
      </c>
      <c r="D1625" s="30">
        <v>4741.31930743938</v>
      </c>
      <c r="E1625" s="30"/>
      <c r="F1625" s="30"/>
      <c r="G1625" s="30"/>
      <c r="H1625" s="30"/>
      <c r="I1625" s="30"/>
      <c r="J1625" s="30"/>
      <c r="K1625" s="30"/>
      <c r="L1625" s="30"/>
      <c r="M1625" s="30">
        <v>2500.0</v>
      </c>
      <c r="N1625" s="30"/>
      <c r="O1625" s="30"/>
      <c r="P1625" s="30">
        <v>2500.0</v>
      </c>
      <c r="Q1625" s="30"/>
      <c r="R1625" s="30"/>
      <c r="S1625" s="30"/>
      <c r="T1625" s="30"/>
    </row>
    <row r="1626" spans="8:8" ht="27.75" customHeight="1">
      <c r="A1626" s="35" t="s">
        <v>224</v>
      </c>
      <c r="B1626" s="36" t="s">
        <v>8</v>
      </c>
      <c r="C1626" s="36" t="s">
        <v>1131</v>
      </c>
      <c r="D1626" s="30">
        <v>2706.25429553265</v>
      </c>
      <c r="E1626" s="30"/>
      <c r="F1626" s="30"/>
      <c r="G1626" s="30"/>
      <c r="H1626" s="30"/>
      <c r="I1626" s="30"/>
      <c r="J1626" s="30"/>
      <c r="K1626" s="30"/>
      <c r="L1626" s="30"/>
      <c r="M1626" s="30"/>
      <c r="N1626" s="30"/>
      <c r="O1626" s="30"/>
      <c r="P1626" s="30">
        <v>870.0</v>
      </c>
      <c r="Q1626" s="30">
        <v>870.0</v>
      </c>
      <c r="R1626" s="30">
        <v>870.0</v>
      </c>
      <c r="S1626" s="30"/>
      <c r="T1626" s="30"/>
    </row>
    <row r="1627" spans="8:8" ht="27.75" customHeight="1">
      <c r="A1627" s="36" t="s">
        <v>224</v>
      </c>
      <c r="B1627" s="36" t="s">
        <v>102</v>
      </c>
      <c r="C1627" s="36" t="s">
        <v>1132</v>
      </c>
      <c r="D1627" s="30">
        <v>46483.3356284041</v>
      </c>
      <c r="E1627" s="30"/>
      <c r="F1627" s="30"/>
      <c r="G1627" s="30"/>
      <c r="H1627" s="30"/>
      <c r="I1627" s="30">
        <v>4057.14991298694</v>
      </c>
      <c r="J1627" s="30">
        <v>3021.28406362321</v>
      </c>
      <c r="K1627" s="30">
        <v>4057.15443628033</v>
      </c>
      <c r="L1627" s="30">
        <v>3798.18684311605</v>
      </c>
      <c r="M1627" s="30">
        <v>3625.54178100653</v>
      </c>
      <c r="N1627" s="30">
        <v>3711.86431206129</v>
      </c>
      <c r="O1627" s="30">
        <v>3539.21924995177</v>
      </c>
      <c r="P1627" s="30">
        <v>3452.89671889701</v>
      </c>
      <c r="Q1627" s="30">
        <v>4143.47696733509</v>
      </c>
      <c r="R1627" s="30">
        <v>3798.18684311605</v>
      </c>
      <c r="S1627" s="30">
        <v>3970.83190522557</v>
      </c>
      <c r="T1627" s="30">
        <v>4057.15443628033</v>
      </c>
    </row>
    <row r="1628" spans="8:8" ht="27.75" customHeight="1">
      <c r="A1628" s="36" t="s">
        <v>224</v>
      </c>
      <c r="B1628" s="36" t="s">
        <v>102</v>
      </c>
      <c r="C1628" s="36" t="s">
        <v>1133</v>
      </c>
      <c r="D1628" s="30">
        <v>26933.2942657486</v>
      </c>
      <c r="E1628" s="30"/>
      <c r="F1628" s="30"/>
      <c r="G1628" s="30"/>
      <c r="H1628" s="30"/>
      <c r="I1628" s="30">
        <v>2350.78681444629</v>
      </c>
      <c r="J1628" s="30">
        <v>1750.58720820924</v>
      </c>
      <c r="K1628" s="30">
        <v>2350.78943532516</v>
      </c>
      <c r="L1628" s="30">
        <v>2200.73887854618</v>
      </c>
      <c r="M1628" s="30">
        <v>2100.70517402685</v>
      </c>
      <c r="N1628" s="30">
        <v>2150.72202628652</v>
      </c>
      <c r="O1628" s="30">
        <v>2050.6883217672</v>
      </c>
      <c r="P1628" s="30">
        <v>2000.67146950754</v>
      </c>
      <c r="Q1628" s="30">
        <v>2400.80628758482</v>
      </c>
      <c r="R1628" s="30">
        <v>2200.73887854618</v>
      </c>
      <c r="S1628" s="30">
        <v>2300.77258306549</v>
      </c>
      <c r="T1628" s="30">
        <v>2350.78943532516</v>
      </c>
    </row>
    <row r="1629" spans="8:8" ht="27.75" customHeight="1">
      <c r="A1629" s="36" t="s">
        <v>230</v>
      </c>
      <c r="B1629" s="36" t="s">
        <v>181</v>
      </c>
      <c r="C1629" s="36" t="s">
        <v>1134</v>
      </c>
      <c r="D1629" s="30">
        <v>9123.29868421053</v>
      </c>
      <c r="E1629" s="30"/>
      <c r="F1629" s="30"/>
      <c r="G1629" s="30"/>
      <c r="H1629" s="30"/>
      <c r="I1629" s="30"/>
      <c r="J1629" s="30"/>
      <c r="K1629" s="30">
        <v>3500.0</v>
      </c>
      <c r="L1629" s="30"/>
      <c r="M1629" s="30"/>
      <c r="N1629" s="30">
        <v>3500.0</v>
      </c>
      <c r="O1629" s="30"/>
      <c r="P1629" s="30"/>
      <c r="Q1629" s="30"/>
      <c r="R1629" s="30">
        <v>3500.0</v>
      </c>
      <c r="S1629" s="30"/>
      <c r="T1629" s="30"/>
    </row>
    <row r="1630" spans="8:8" ht="27.75" customHeight="1">
      <c r="A1630" s="36" t="s">
        <v>239</v>
      </c>
      <c r="B1630" s="36" t="s">
        <v>8</v>
      </c>
      <c r="C1630" s="36" t="s">
        <v>1135</v>
      </c>
      <c r="D1630" s="30">
        <v>101.368421052632</v>
      </c>
      <c r="E1630" s="30"/>
      <c r="F1630" s="30"/>
      <c r="G1630" s="30"/>
      <c r="H1630" s="30"/>
      <c r="I1630" s="30"/>
      <c r="J1630" s="30"/>
      <c r="K1630" s="30"/>
      <c r="L1630" s="30"/>
      <c r="M1630" s="30"/>
      <c r="N1630" s="30"/>
      <c r="O1630" s="30"/>
      <c r="P1630" s="30"/>
      <c r="Q1630" s="30"/>
      <c r="R1630" s="30"/>
      <c r="S1630" s="30"/>
      <c r="T1630" s="30"/>
    </row>
    <row r="1631" spans="8:8" ht="27.75" customHeight="1">
      <c r="A1631" s="36" t="s">
        <v>240</v>
      </c>
      <c r="B1631" s="36" t="s">
        <v>60</v>
      </c>
      <c r="C1631" s="36" t="s">
        <v>1136</v>
      </c>
      <c r="D1631" s="30">
        <v>2537.28610325689</v>
      </c>
      <c r="E1631" s="30"/>
      <c r="F1631" s="30"/>
      <c r="G1631" s="30"/>
      <c r="H1631" s="30"/>
      <c r="I1631" s="30">
        <v>3000.0</v>
      </c>
      <c r="J1631" s="30"/>
      <c r="K1631" s="30"/>
      <c r="L1631" s="30"/>
      <c r="M1631" s="30"/>
      <c r="N1631" s="30"/>
      <c r="O1631" s="30"/>
      <c r="P1631" s="30"/>
      <c r="Q1631" s="30"/>
      <c r="R1631" s="30"/>
      <c r="S1631" s="30"/>
      <c r="T1631" s="30"/>
    </row>
    <row r="1632" spans="8:8" ht="27.75" customHeight="1">
      <c r="A1632" s="36" t="s">
        <v>240</v>
      </c>
      <c r="B1632" s="36" t="s">
        <v>141</v>
      </c>
      <c r="C1632" s="36" t="s">
        <v>1137</v>
      </c>
      <c r="D1632" s="30">
        <v>83998.7702646601</v>
      </c>
      <c r="E1632" s="30"/>
      <c r="F1632" s="30"/>
      <c r="G1632" s="30"/>
      <c r="H1632" s="30"/>
      <c r="I1632" s="30">
        <v>7259.23648175319</v>
      </c>
      <c r="J1632" s="30">
        <v>5405.81836184759</v>
      </c>
      <c r="K1632" s="30">
        <v>7259.24457503471</v>
      </c>
      <c r="L1632" s="30">
        <v>6795.88802173792</v>
      </c>
      <c r="M1632" s="30">
        <v>6486.9836528734</v>
      </c>
      <c r="N1632" s="30">
        <v>6641.43583730566</v>
      </c>
      <c r="O1632" s="30">
        <v>6332.53146844115</v>
      </c>
      <c r="P1632" s="30">
        <v>6178.07928400888</v>
      </c>
      <c r="Q1632" s="30">
        <v>7413.69675946696</v>
      </c>
      <c r="R1632" s="30">
        <v>6795.88802173792</v>
      </c>
      <c r="S1632" s="30">
        <v>7104.79239060244</v>
      </c>
      <c r="T1632" s="30">
        <v>7259.24457503471</v>
      </c>
    </row>
    <row r="1633" spans="8:8" ht="27.75" customHeight="1">
      <c r="A1633" s="36" t="s">
        <v>240</v>
      </c>
      <c r="B1633" s="36" t="s">
        <v>141</v>
      </c>
      <c r="C1633" s="36" t="s">
        <v>1138</v>
      </c>
      <c r="D1633" s="30">
        <v>31274.2398546964</v>
      </c>
      <c r="E1633" s="30"/>
      <c r="F1633" s="30"/>
      <c r="G1633" s="30"/>
      <c r="H1633" s="30"/>
      <c r="I1633" s="30">
        <v>2702.74317322746</v>
      </c>
      <c r="J1633" s="30">
        <v>2012.68256102639</v>
      </c>
      <c r="K1633" s="30">
        <v>2702.74618650047</v>
      </c>
      <c r="L1633" s="30">
        <v>2530.23028013195</v>
      </c>
      <c r="M1633" s="30">
        <v>2415.21967588627</v>
      </c>
      <c r="N1633" s="30">
        <v>2472.72497800911</v>
      </c>
      <c r="O1633" s="30">
        <v>2357.71437376343</v>
      </c>
      <c r="P1633" s="30">
        <v>2300.20907164059</v>
      </c>
      <c r="Q1633" s="30">
        <v>2760.25148862331</v>
      </c>
      <c r="R1633" s="30">
        <v>2530.23028013195</v>
      </c>
      <c r="S1633" s="30">
        <v>2645.24088437763</v>
      </c>
      <c r="T1633" s="30">
        <v>2702.74618650047</v>
      </c>
    </row>
    <row r="1634" spans="8:8" ht="27.75" customHeight="1">
      <c r="A1634" s="36" t="s">
        <v>240</v>
      </c>
      <c r="B1634" s="36" t="s">
        <v>8</v>
      </c>
      <c r="C1634" s="36" t="s">
        <v>1139</v>
      </c>
      <c r="D1634" s="30">
        <v>2540.20844672389</v>
      </c>
      <c r="E1634" s="30"/>
      <c r="F1634" s="30"/>
      <c r="G1634" s="30"/>
      <c r="H1634" s="30"/>
      <c r="I1634" s="30"/>
      <c r="J1634" s="30"/>
      <c r="K1634" s="30"/>
      <c r="L1634" s="30">
        <v>500.0</v>
      </c>
      <c r="M1634" s="30">
        <v>500.0</v>
      </c>
      <c r="N1634" s="30">
        <v>500.0</v>
      </c>
      <c r="O1634" s="30">
        <v>500.0</v>
      </c>
      <c r="P1634" s="30">
        <v>500.0</v>
      </c>
      <c r="Q1634" s="30"/>
      <c r="R1634" s="30"/>
      <c r="S1634" s="30"/>
      <c r="T1634" s="30"/>
    </row>
    <row r="1635" spans="8:8" ht="27.75" customHeight="1">
      <c r="A1635" s="36" t="s">
        <v>248</v>
      </c>
      <c r="B1635" s="36" t="s">
        <v>249</v>
      </c>
      <c r="C1635" s="36" t="s">
        <v>1140</v>
      </c>
      <c r="D1635" s="30">
        <v>58301.0067643743</v>
      </c>
      <c r="E1635" s="30"/>
      <c r="F1635" s="30"/>
      <c r="G1635" s="30"/>
      <c r="H1635" s="30"/>
      <c r="I1635" s="30">
        <v>5102.21384413158</v>
      </c>
      <c r="J1635" s="30">
        <v>3799.52373145697</v>
      </c>
      <c r="K1635" s="30">
        <v>5102.21953256081</v>
      </c>
      <c r="L1635" s="30">
        <v>4776.54558228485</v>
      </c>
      <c r="M1635" s="30">
        <v>4559.42961543421</v>
      </c>
      <c r="N1635" s="30">
        <v>4667.98759885953</v>
      </c>
      <c r="O1635" s="30">
        <v>4450.87163200889</v>
      </c>
      <c r="P1635" s="30">
        <v>4342.31364858357</v>
      </c>
      <c r="Q1635" s="30">
        <v>5210.77751598613</v>
      </c>
      <c r="R1635" s="30">
        <v>4776.54558228485</v>
      </c>
      <c r="S1635" s="30">
        <v>4993.66154913549</v>
      </c>
      <c r="T1635" s="30">
        <v>5102.21953256081</v>
      </c>
    </row>
    <row r="1636" spans="8:8" ht="27.75" customHeight="1">
      <c r="A1636" s="36" t="s">
        <v>248</v>
      </c>
      <c r="B1636" s="36" t="s">
        <v>249</v>
      </c>
      <c r="C1636" s="36" t="s">
        <v>1141</v>
      </c>
      <c r="D1636" s="30">
        <v>2082.27790304397</v>
      </c>
      <c r="E1636" s="30"/>
      <c r="F1636" s="30"/>
      <c r="G1636" s="30"/>
      <c r="H1636" s="30"/>
      <c r="I1636" s="30"/>
      <c r="J1636" s="30"/>
      <c r="K1636" s="30"/>
      <c r="L1636" s="30"/>
      <c r="M1636" s="30"/>
      <c r="N1636" s="30">
        <v>2200.0</v>
      </c>
      <c r="O1636" s="30"/>
      <c r="P1636" s="30"/>
      <c r="Q1636" s="30"/>
      <c r="R1636" s="30"/>
      <c r="S1636" s="30"/>
      <c r="T1636" s="30"/>
    </row>
    <row r="1637" spans="8:8" ht="27.75" customHeight="1">
      <c r="A1637" s="36" t="s">
        <v>248</v>
      </c>
      <c r="B1637" s="36" t="s">
        <v>8</v>
      </c>
      <c r="C1637" s="36" t="s">
        <v>1142</v>
      </c>
      <c r="D1637" s="30">
        <v>247.980789363484</v>
      </c>
      <c r="E1637" s="30"/>
      <c r="F1637" s="30"/>
      <c r="G1637" s="30"/>
      <c r="H1637" s="30"/>
      <c r="I1637" s="30"/>
      <c r="J1637" s="30">
        <v>300.0</v>
      </c>
      <c r="K1637" s="30"/>
      <c r="L1637" s="30"/>
      <c r="M1637" s="30">
        <v>200.0</v>
      </c>
      <c r="N1637" s="30"/>
      <c r="O1637" s="30"/>
      <c r="P1637" s="30"/>
      <c r="Q1637" s="30"/>
      <c r="R1637" s="30"/>
      <c r="S1637" s="30"/>
      <c r="T1637" s="30"/>
    </row>
    <row r="1638" spans="8:8" ht="27.75" customHeight="1">
      <c r="A1638" s="36" t="s">
        <v>248</v>
      </c>
      <c r="B1638" s="36" t="s">
        <v>8</v>
      </c>
      <c r="C1638" s="36" t="s">
        <v>1143</v>
      </c>
      <c r="D1638" s="30">
        <v>247.980789363484</v>
      </c>
      <c r="E1638" s="30"/>
      <c r="F1638" s="30"/>
      <c r="G1638" s="30"/>
      <c r="H1638" s="30"/>
      <c r="I1638" s="30"/>
      <c r="J1638" s="30">
        <v>300.0</v>
      </c>
      <c r="K1638" s="30"/>
      <c r="L1638" s="30"/>
      <c r="M1638" s="30"/>
      <c r="N1638" s="30"/>
      <c r="O1638" s="30"/>
      <c r="P1638" s="30"/>
      <c r="Q1638" s="30"/>
      <c r="R1638" s="30"/>
      <c r="S1638" s="30"/>
      <c r="T1638" s="30"/>
    </row>
    <row r="1639" spans="8:8" ht="27.75" customHeight="1">
      <c r="A1639" s="36" t="s">
        <v>256</v>
      </c>
      <c r="B1639" s="36" t="s">
        <v>8</v>
      </c>
      <c r="C1639" s="36" t="s">
        <v>1144</v>
      </c>
      <c r="D1639" s="30">
        <v>355.866841942468</v>
      </c>
      <c r="E1639" s="30"/>
      <c r="F1639" s="30"/>
      <c r="G1639" s="30"/>
      <c r="H1639" s="30"/>
      <c r="I1639" s="30"/>
      <c r="J1639" s="30"/>
      <c r="K1639" s="30"/>
      <c r="L1639" s="30">
        <v>350.0</v>
      </c>
      <c r="M1639" s="30"/>
      <c r="N1639" s="30"/>
      <c r="O1639" s="30"/>
      <c r="P1639" s="30"/>
      <c r="Q1639" s="30"/>
      <c r="R1639" s="30"/>
      <c r="S1639" s="30"/>
      <c r="T1639" s="30"/>
    </row>
    <row r="1640" spans="8:8" ht="27.75" customHeight="1">
      <c r="A1640" s="35" t="s">
        <v>257</v>
      </c>
      <c r="B1640" s="36" t="s">
        <v>8</v>
      </c>
      <c r="C1640" s="36" t="s">
        <v>1145</v>
      </c>
      <c r="D1640" s="30">
        <v>28.5890801562995</v>
      </c>
      <c r="E1640" s="30"/>
      <c r="F1640" s="30"/>
      <c r="G1640" s="30"/>
      <c r="H1640" s="30"/>
      <c r="I1640" s="30"/>
      <c r="J1640" s="30"/>
      <c r="K1640" s="30">
        <v>50.0</v>
      </c>
      <c r="L1640" s="30"/>
      <c r="M1640" s="30"/>
      <c r="N1640" s="30"/>
      <c r="O1640" s="30"/>
      <c r="P1640" s="30"/>
      <c r="Q1640" s="30"/>
      <c r="R1640" s="30"/>
      <c r="S1640" s="30"/>
      <c r="T1640" s="30"/>
    </row>
    <row r="1641" spans="8:8" ht="27.75" customHeight="1">
      <c r="A1641" s="36" t="s">
        <v>258</v>
      </c>
      <c r="B1641" s="36" t="s">
        <v>8</v>
      </c>
      <c r="C1641" s="36" t="s">
        <v>1146</v>
      </c>
      <c r="D1641" s="30">
        <v>51.0260115606936</v>
      </c>
      <c r="E1641" s="30"/>
      <c r="F1641" s="30"/>
      <c r="G1641" s="30"/>
      <c r="H1641" s="30"/>
      <c r="I1641" s="30"/>
      <c r="J1641" s="30"/>
      <c r="K1641" s="30">
        <v>50.0</v>
      </c>
      <c r="L1641" s="30"/>
      <c r="M1641" s="30"/>
      <c r="N1641" s="30"/>
      <c r="O1641" s="30"/>
      <c r="P1641" s="30"/>
      <c r="Q1641" s="30"/>
      <c r="R1641" s="30"/>
      <c r="S1641" s="30"/>
      <c r="T1641" s="30"/>
    </row>
    <row r="1642" spans="8:8" ht="27.75" customHeight="1">
      <c r="A1642" s="36" t="s">
        <v>259</v>
      </c>
      <c r="B1642" s="36" t="s">
        <v>8</v>
      </c>
      <c r="C1642" s="36" t="s">
        <v>1147</v>
      </c>
      <c r="D1642" s="30">
        <v>210.006709298669</v>
      </c>
      <c r="E1642" s="30"/>
      <c r="F1642" s="30"/>
      <c r="G1642" s="30"/>
      <c r="H1642" s="30"/>
      <c r="I1642" s="30">
        <v>200.0</v>
      </c>
      <c r="J1642" s="30"/>
      <c r="K1642" s="30"/>
      <c r="L1642" s="30"/>
      <c r="M1642" s="30"/>
      <c r="N1642" s="30"/>
      <c r="O1642" s="30"/>
      <c r="P1642" s="30"/>
      <c r="Q1642" s="30"/>
      <c r="R1642" s="30"/>
      <c r="S1642" s="30"/>
      <c r="T1642" s="30"/>
    </row>
    <row r="1643" spans="8:8" ht="27.75" customHeight="1">
      <c r="A1643" s="36" t="s">
        <v>260</v>
      </c>
      <c r="B1643" s="36" t="s">
        <v>8</v>
      </c>
      <c r="C1643" s="36" t="s">
        <v>1148</v>
      </c>
      <c r="D1643" s="30">
        <v>257.378378378378</v>
      </c>
      <c r="E1643" s="30"/>
      <c r="F1643" s="30"/>
      <c r="G1643" s="30"/>
      <c r="H1643" s="30"/>
      <c r="I1643" s="30"/>
      <c r="J1643" s="30">
        <v>300.0</v>
      </c>
      <c r="K1643" s="30"/>
      <c r="L1643" s="30"/>
      <c r="M1643" s="30"/>
      <c r="N1643" s="30"/>
      <c r="O1643" s="30"/>
      <c r="P1643" s="30"/>
      <c r="Q1643" s="30"/>
      <c r="R1643" s="30"/>
      <c r="S1643" s="30"/>
      <c r="T1643" s="30"/>
    </row>
    <row r="1644" spans="8:8" ht="27.75" customHeight="1">
      <c r="A1644" s="36" t="s">
        <v>261</v>
      </c>
      <c r="B1644" s="36" t="s">
        <v>8</v>
      </c>
      <c r="C1644" s="36" t="s">
        <v>1149</v>
      </c>
      <c r="D1644" s="30">
        <v>2597.83617097273</v>
      </c>
      <c r="E1644" s="30"/>
      <c r="F1644" s="30"/>
      <c r="G1644" s="30"/>
      <c r="H1644" s="30"/>
      <c r="I1644" s="30"/>
      <c r="J1644" s="30"/>
      <c r="K1644" s="30"/>
      <c r="L1644" s="30">
        <v>750.0</v>
      </c>
      <c r="M1644" s="30"/>
      <c r="N1644" s="30"/>
      <c r="O1644" s="30">
        <v>750.0</v>
      </c>
      <c r="P1644" s="30">
        <v>750.0</v>
      </c>
      <c r="Q1644" s="30"/>
      <c r="R1644" s="30"/>
      <c r="S1644" s="30"/>
      <c r="T1644" s="30"/>
    </row>
    <row r="1645" spans="8:8" ht="27.75" customHeight="1">
      <c r="A1645" s="35" t="s">
        <v>262</v>
      </c>
      <c r="B1645" s="36" t="s">
        <v>8</v>
      </c>
      <c r="C1645" s="36" t="s">
        <v>1150</v>
      </c>
      <c r="D1645" s="30">
        <v>140.659017103269</v>
      </c>
      <c r="E1645" s="30"/>
      <c r="F1645" s="30"/>
      <c r="G1645" s="30"/>
      <c r="H1645" s="30"/>
      <c r="I1645" s="30"/>
      <c r="J1645" s="30"/>
      <c r="K1645" s="30"/>
      <c r="L1645" s="30"/>
      <c r="M1645" s="30"/>
      <c r="N1645" s="30"/>
      <c r="O1645" s="30"/>
      <c r="P1645" s="30"/>
      <c r="Q1645" s="30"/>
      <c r="R1645" s="30"/>
      <c r="S1645" s="30"/>
      <c r="T1645" s="30"/>
    </row>
    <row r="1646" spans="8:8" ht="27.75" customHeight="1">
      <c r="A1646" s="35" t="s">
        <v>263</v>
      </c>
      <c r="B1646" s="36" t="s">
        <v>8</v>
      </c>
      <c r="C1646" s="36" t="s">
        <v>1151</v>
      </c>
      <c r="D1646" s="30">
        <v>122.184633147895</v>
      </c>
      <c r="E1646" s="30"/>
      <c r="F1646" s="30"/>
      <c r="G1646" s="30"/>
      <c r="H1646" s="30"/>
      <c r="I1646" s="30"/>
      <c r="J1646" s="30"/>
      <c r="K1646" s="30"/>
      <c r="L1646" s="30">
        <v>150.0</v>
      </c>
      <c r="M1646" s="30"/>
      <c r="N1646" s="30"/>
      <c r="O1646" s="30"/>
      <c r="P1646" s="30"/>
      <c r="Q1646" s="30"/>
      <c r="R1646" s="30"/>
      <c r="S1646" s="30"/>
      <c r="T1646" s="30"/>
    </row>
    <row r="1647" spans="8:8" ht="27.75" customHeight="1">
      <c r="A1647" s="36" t="s">
        <v>264</v>
      </c>
      <c r="B1647" s="36" t="s">
        <v>265</v>
      </c>
      <c r="C1647" s="36" t="s">
        <v>1152</v>
      </c>
      <c r="D1647" s="30">
        <v>2930.51383329409</v>
      </c>
      <c r="E1647" s="30"/>
      <c r="F1647" s="30"/>
      <c r="G1647" s="30"/>
      <c r="H1647" s="30"/>
      <c r="I1647" s="30"/>
      <c r="J1647" s="30"/>
      <c r="K1647" s="30"/>
      <c r="L1647" s="30">
        <v>3000.0</v>
      </c>
      <c r="M1647" s="30"/>
      <c r="N1647" s="30"/>
      <c r="O1647" s="30"/>
      <c r="P1647" s="30"/>
      <c r="Q1647" s="30"/>
      <c r="R1647" s="30"/>
      <c r="S1647" s="30"/>
      <c r="T1647" s="30"/>
    </row>
    <row r="1648" spans="8:8" ht="27.75" customHeight="1">
      <c r="A1648" s="36" t="s">
        <v>264</v>
      </c>
      <c r="B1648" s="36" t="s">
        <v>277</v>
      </c>
      <c r="C1648" s="36" t="s">
        <v>1153</v>
      </c>
      <c r="D1648" s="30">
        <v>1609.92829411765</v>
      </c>
      <c r="E1648" s="30"/>
      <c r="F1648" s="30"/>
      <c r="G1648" s="30"/>
      <c r="H1648" s="30"/>
      <c r="I1648" s="30"/>
      <c r="J1648" s="30"/>
      <c r="K1648" s="30"/>
      <c r="L1648" s="30"/>
      <c r="M1648" s="30">
        <v>2000.0</v>
      </c>
      <c r="N1648" s="30"/>
      <c r="O1648" s="30"/>
      <c r="P1648" s="30"/>
      <c r="Q1648" s="30"/>
      <c r="R1648" s="30"/>
      <c r="S1648" s="30"/>
      <c r="T1648" s="30"/>
    </row>
    <row r="1649" spans="8:8" ht="27.75" customHeight="1">
      <c r="A1649" s="35" t="s">
        <v>264</v>
      </c>
      <c r="B1649" s="36" t="s">
        <v>278</v>
      </c>
      <c r="C1649" s="36" t="s">
        <v>1154</v>
      </c>
      <c r="D1649" s="30">
        <v>10653.4708686441</v>
      </c>
      <c r="E1649" s="30"/>
      <c r="F1649" s="30"/>
      <c r="G1649" s="30"/>
      <c r="H1649" s="30"/>
      <c r="I1649" s="30"/>
      <c r="J1649" s="30">
        <v>2000.0</v>
      </c>
      <c r="K1649" s="30"/>
      <c r="L1649" s="30">
        <v>2000.0</v>
      </c>
      <c r="M1649" s="30"/>
      <c r="N1649" s="30">
        <v>2000.0</v>
      </c>
      <c r="O1649" s="30">
        <v>2000.0</v>
      </c>
      <c r="P1649" s="30">
        <v>2000.0</v>
      </c>
      <c r="Q1649" s="30">
        <v>2000.0</v>
      </c>
      <c r="R1649" s="30"/>
      <c r="S1649" s="30"/>
      <c r="T1649" s="30"/>
    </row>
    <row r="1650" spans="8:8" ht="27.75" customHeight="1">
      <c r="A1650" s="36" t="s">
        <v>264</v>
      </c>
      <c r="B1650" s="36" t="s">
        <v>165</v>
      </c>
      <c r="C1650" s="36" t="s">
        <v>1155</v>
      </c>
      <c r="D1650" s="30">
        <v>1488.51937321937</v>
      </c>
      <c r="E1650" s="30"/>
      <c r="F1650" s="30"/>
      <c r="G1650" s="30"/>
      <c r="H1650" s="30"/>
      <c r="I1650" s="30"/>
      <c r="J1650" s="30"/>
      <c r="K1650" s="30">
        <v>1500.0</v>
      </c>
      <c r="L1650" s="30"/>
      <c r="M1650" s="30"/>
      <c r="N1650" s="30"/>
      <c r="O1650" s="30"/>
      <c r="P1650" s="30"/>
      <c r="Q1650" s="30"/>
      <c r="R1650" s="30"/>
      <c r="S1650" s="30"/>
      <c r="T1650" s="30"/>
    </row>
    <row r="1651" spans="8:8" ht="27.75" customHeight="1">
      <c r="A1651" s="36" t="s">
        <v>264</v>
      </c>
      <c r="B1651" s="36" t="s">
        <v>294</v>
      </c>
      <c r="C1651" s="36" t="s">
        <v>1156</v>
      </c>
      <c r="D1651" s="30">
        <v>880.972358372279</v>
      </c>
      <c r="E1651" s="30"/>
      <c r="F1651" s="30"/>
      <c r="G1651" s="30"/>
      <c r="H1651" s="30"/>
      <c r="I1651" s="30"/>
      <c r="J1651" s="30"/>
      <c r="K1651" s="30"/>
      <c r="L1651" s="30"/>
      <c r="M1651" s="30">
        <v>1000.0</v>
      </c>
      <c r="N1651" s="30"/>
      <c r="O1651" s="30"/>
      <c r="P1651" s="30"/>
      <c r="Q1651" s="30"/>
      <c r="R1651" s="30"/>
      <c r="S1651" s="30"/>
      <c r="T1651" s="30"/>
    </row>
    <row r="1652" spans="8:8" ht="27.75" customHeight="1">
      <c r="A1652" s="36" t="s">
        <v>264</v>
      </c>
      <c r="B1652" s="36" t="s">
        <v>295</v>
      </c>
      <c r="C1652" s="36" t="s">
        <v>1157</v>
      </c>
      <c r="D1652" s="30">
        <v>243.983447219604</v>
      </c>
      <c r="E1652" s="30"/>
      <c r="F1652" s="30"/>
      <c r="G1652" s="30"/>
      <c r="H1652" s="30"/>
      <c r="I1652" s="30"/>
      <c r="J1652" s="30"/>
      <c r="K1652" s="30"/>
      <c r="L1652" s="30"/>
      <c r="M1652" s="30"/>
      <c r="N1652" s="30">
        <v>300.0</v>
      </c>
      <c r="O1652" s="30"/>
      <c r="P1652" s="30"/>
      <c r="Q1652" s="30"/>
      <c r="R1652" s="30"/>
      <c r="S1652" s="30"/>
      <c r="T1652" s="30"/>
    </row>
    <row r="1653" spans="8:8" ht="27.75" customHeight="1">
      <c r="A1653" s="36" t="s">
        <v>264</v>
      </c>
      <c r="B1653" s="36" t="s">
        <v>296</v>
      </c>
      <c r="C1653" s="36" t="s">
        <v>1158</v>
      </c>
      <c r="D1653" s="30">
        <v>343.502703299128</v>
      </c>
      <c r="E1653" s="30"/>
      <c r="F1653" s="30"/>
      <c r="G1653" s="30"/>
      <c r="H1653" s="30"/>
      <c r="I1653" s="30"/>
      <c r="J1653" s="30"/>
      <c r="K1653" s="30"/>
      <c r="L1653" s="30"/>
      <c r="M1653" s="30">
        <v>500.0</v>
      </c>
      <c r="N1653" s="30"/>
      <c r="O1653" s="30"/>
      <c r="P1653" s="30"/>
      <c r="Q1653" s="30"/>
      <c r="R1653" s="30"/>
      <c r="S1653" s="30"/>
      <c r="T1653" s="30"/>
    </row>
    <row r="1654" spans="8:8" ht="27.75" customHeight="1">
      <c r="A1654" s="36" t="s">
        <v>264</v>
      </c>
      <c r="B1654" s="36" t="s">
        <v>302</v>
      </c>
      <c r="C1654" s="36" t="s">
        <v>1159</v>
      </c>
      <c r="D1654" s="30">
        <v>108.411542991755</v>
      </c>
      <c r="E1654" s="30"/>
      <c r="F1654" s="30"/>
      <c r="G1654" s="30"/>
      <c r="H1654" s="30"/>
      <c r="I1654" s="30"/>
      <c r="J1654" s="30"/>
      <c r="K1654" s="30"/>
      <c r="L1654" s="30"/>
      <c r="M1654" s="30"/>
      <c r="N1654" s="30">
        <v>150.0</v>
      </c>
      <c r="O1654" s="30"/>
      <c r="P1654" s="30"/>
      <c r="Q1654" s="30"/>
      <c r="R1654" s="30"/>
      <c r="S1654" s="30"/>
      <c r="T1654" s="30"/>
    </row>
    <row r="1655" spans="8:8" ht="27.75" customHeight="1">
      <c r="A1655" s="35" t="s">
        <v>264</v>
      </c>
      <c r="B1655" s="36" t="s">
        <v>313</v>
      </c>
      <c r="C1655" s="36" t="s">
        <v>1595</v>
      </c>
      <c r="D1655" s="30">
        <v>35.0743227326266</v>
      </c>
      <c r="E1655" s="30"/>
      <c r="F1655" s="30"/>
      <c r="G1655" s="30"/>
      <c r="H1655" s="30"/>
      <c r="I1655" s="30">
        <v>50.0</v>
      </c>
      <c r="J1655" s="30"/>
      <c r="K1655" s="30"/>
      <c r="L1655" s="30"/>
      <c r="M1655" s="30"/>
      <c r="N1655" s="30"/>
      <c r="O1655" s="30"/>
      <c r="P1655" s="30"/>
      <c r="Q1655" s="30"/>
      <c r="R1655" s="30"/>
      <c r="S1655" s="30"/>
      <c r="T1655" s="30"/>
    </row>
    <row r="1656" spans="8:8" ht="27.75" customHeight="1">
      <c r="A1656" s="36" t="s">
        <v>264</v>
      </c>
      <c r="B1656" s="36" t="s">
        <v>313</v>
      </c>
      <c r="C1656" s="36" t="s">
        <v>1160</v>
      </c>
      <c r="D1656" s="30">
        <v>1353.55</v>
      </c>
      <c r="E1656" s="30"/>
      <c r="F1656" s="30"/>
      <c r="G1656" s="30"/>
      <c r="H1656" s="30"/>
      <c r="I1656" s="30"/>
      <c r="J1656" s="30"/>
      <c r="K1656" s="30"/>
      <c r="L1656" s="30"/>
      <c r="M1656" s="30"/>
      <c r="N1656" s="30"/>
      <c r="O1656" s="30">
        <v>300.0</v>
      </c>
      <c r="P1656" s="30">
        <v>300.0</v>
      </c>
      <c r="Q1656" s="30">
        <v>300.0</v>
      </c>
      <c r="R1656" s="30">
        <v>300.0</v>
      </c>
      <c r="S1656" s="30">
        <v>300.0</v>
      </c>
      <c r="T1656" s="30"/>
    </row>
    <row r="1657" spans="8:8" ht="27.75" customHeight="1">
      <c r="A1657" s="36" t="s">
        <v>264</v>
      </c>
      <c r="B1657" s="36" t="s">
        <v>303</v>
      </c>
      <c r="C1657" s="36" t="s">
        <v>1161</v>
      </c>
      <c r="D1657" s="30">
        <v>751.795245940221</v>
      </c>
      <c r="E1657" s="30"/>
      <c r="F1657" s="30"/>
      <c r="G1657" s="30"/>
      <c r="H1657" s="30"/>
      <c r="I1657" s="30"/>
      <c r="J1657" s="30"/>
      <c r="K1657" s="30"/>
      <c r="L1657" s="30"/>
      <c r="M1657" s="30">
        <v>1000.0</v>
      </c>
      <c r="N1657" s="30"/>
      <c r="O1657" s="30"/>
      <c r="P1657" s="30"/>
      <c r="Q1657" s="30"/>
      <c r="R1657" s="30"/>
      <c r="S1657" s="30"/>
      <c r="T1657" s="30"/>
    </row>
    <row r="1658" spans="8:8" ht="27.75" customHeight="1">
      <c r="A1658" s="36" t="s">
        <v>264</v>
      </c>
      <c r="B1658" s="36" t="s">
        <v>317</v>
      </c>
      <c r="C1658" s="36" t="s">
        <v>1162</v>
      </c>
      <c r="D1658" s="30">
        <v>73.4496873894066</v>
      </c>
      <c r="E1658" s="30"/>
      <c r="F1658" s="30"/>
      <c r="G1658" s="30"/>
      <c r="H1658" s="30"/>
      <c r="I1658" s="30"/>
      <c r="J1658" s="30"/>
      <c r="K1658" s="30"/>
      <c r="L1658" s="30"/>
      <c r="M1658" s="30"/>
      <c r="N1658" s="30">
        <v>100.0</v>
      </c>
      <c r="O1658" s="30"/>
      <c r="P1658" s="30"/>
      <c r="Q1658" s="30"/>
      <c r="R1658" s="30"/>
      <c r="S1658" s="30"/>
      <c r="T1658" s="30"/>
    </row>
    <row r="1659" spans="8:8" ht="27.75" customHeight="1">
      <c r="A1659" s="36" t="s">
        <v>321</v>
      </c>
      <c r="B1659" s="36" t="s">
        <v>322</v>
      </c>
      <c r="C1659" s="36" t="s">
        <v>1163</v>
      </c>
      <c r="D1659" s="30">
        <v>8161.8611169321</v>
      </c>
      <c r="E1659" s="30"/>
      <c r="F1659" s="30"/>
      <c r="G1659" s="30"/>
      <c r="H1659" s="30"/>
      <c r="I1659" s="30">
        <v>4000.0</v>
      </c>
      <c r="J1659" s="30">
        <v>4000.0</v>
      </c>
      <c r="K1659" s="30"/>
      <c r="L1659" s="30"/>
      <c r="M1659" s="30"/>
      <c r="N1659" s="30"/>
      <c r="O1659" s="30"/>
      <c r="P1659" s="30"/>
      <c r="Q1659" s="30"/>
      <c r="R1659" s="30"/>
      <c r="S1659" s="30"/>
      <c r="T1659" s="30"/>
    </row>
    <row r="1660" spans="8:8" ht="27.75" customHeight="1">
      <c r="A1660" s="36" t="s">
        <v>321</v>
      </c>
      <c r="B1660" s="36" t="s">
        <v>8</v>
      </c>
      <c r="C1660" s="36" t="s">
        <v>1164</v>
      </c>
      <c r="D1660" s="30">
        <v>197.608917130554</v>
      </c>
      <c r="E1660" s="30"/>
      <c r="F1660" s="30"/>
      <c r="G1660" s="30"/>
      <c r="H1660" s="30"/>
      <c r="I1660" s="30">
        <v>200.0</v>
      </c>
      <c r="J1660" s="30"/>
      <c r="K1660" s="30"/>
      <c r="L1660" s="30"/>
      <c r="M1660" s="30"/>
      <c r="N1660" s="30"/>
      <c r="O1660" s="30"/>
      <c r="P1660" s="30"/>
      <c r="Q1660" s="30"/>
      <c r="R1660" s="30"/>
      <c r="S1660" s="30"/>
      <c r="T1660" s="30"/>
    </row>
    <row r="1661" spans="8:8" ht="27.75" customHeight="1">
      <c r="A1661" s="35" t="s">
        <v>327</v>
      </c>
      <c r="B1661" s="36" t="s">
        <v>8</v>
      </c>
      <c r="C1661" s="36" t="s">
        <v>1165</v>
      </c>
      <c r="D1661" s="30">
        <v>171.002429543246</v>
      </c>
      <c r="E1661" s="30"/>
      <c r="F1661" s="30"/>
      <c r="G1661" s="30"/>
      <c r="H1661" s="30"/>
      <c r="I1661" s="30"/>
      <c r="J1661" s="30"/>
      <c r="K1661" s="30"/>
      <c r="L1661" s="30">
        <v>150.0</v>
      </c>
      <c r="M1661" s="30"/>
      <c r="N1661" s="30"/>
      <c r="O1661" s="30"/>
      <c r="P1661" s="30"/>
      <c r="Q1661" s="30"/>
      <c r="R1661" s="30"/>
      <c r="S1661" s="30"/>
      <c r="T1661" s="30"/>
    </row>
    <row r="1662" spans="8:8" ht="27.75" customHeight="1">
      <c r="A1662" s="36" t="s">
        <v>329</v>
      </c>
      <c r="B1662" s="36" t="s">
        <v>193</v>
      </c>
      <c r="C1662" s="36" t="s">
        <v>1166</v>
      </c>
      <c r="D1662" s="30">
        <v>654404.970713219</v>
      </c>
      <c r="E1662" s="30"/>
      <c r="F1662" s="30"/>
      <c r="G1662" s="30"/>
      <c r="H1662" s="30"/>
      <c r="I1662" s="30"/>
      <c r="J1662" s="30"/>
      <c r="K1662" s="30"/>
      <c r="L1662" s="30"/>
      <c r="M1662" s="30">
        <v>150000.0</v>
      </c>
      <c r="N1662" s="30"/>
      <c r="O1662" s="30">
        <v>150000.0</v>
      </c>
      <c r="P1662" s="30">
        <v>150000.0</v>
      </c>
      <c r="Q1662" s="30">
        <v>150000.0</v>
      </c>
      <c r="R1662" s="30"/>
      <c r="S1662" s="30"/>
      <c r="T1662" s="30"/>
    </row>
    <row r="1663" spans="8:8" ht="27.75" customHeight="1">
      <c r="A1663" s="35" t="s">
        <v>330</v>
      </c>
      <c r="B1663" s="36" t="s">
        <v>331</v>
      </c>
      <c r="C1663" s="36" t="s">
        <v>1167</v>
      </c>
      <c r="D1663" s="30">
        <v>11179.8743093923</v>
      </c>
      <c r="E1663" s="30"/>
      <c r="F1663" s="30"/>
      <c r="G1663" s="30"/>
      <c r="H1663" s="30"/>
      <c r="I1663" s="30"/>
      <c r="J1663" s="30"/>
      <c r="K1663" s="30">
        <v>3000.0</v>
      </c>
      <c r="L1663" s="30"/>
      <c r="M1663" s="30">
        <v>3000.0</v>
      </c>
      <c r="N1663" s="30"/>
      <c r="O1663" s="30">
        <v>3000.0</v>
      </c>
      <c r="P1663" s="30">
        <v>3000.0</v>
      </c>
      <c r="Q1663" s="30"/>
      <c r="R1663" s="30"/>
      <c r="S1663" s="30"/>
      <c r="T1663" s="30"/>
    </row>
    <row r="1664" spans="8:8" ht="27.75" customHeight="1">
      <c r="A1664" s="35" t="s">
        <v>330</v>
      </c>
      <c r="B1664" s="36" t="s">
        <v>202</v>
      </c>
      <c r="C1664" s="36" t="s">
        <v>1168</v>
      </c>
      <c r="D1664" s="30">
        <v>625.811953659821</v>
      </c>
      <c r="E1664" s="30"/>
      <c r="F1664" s="30"/>
      <c r="G1664" s="30"/>
      <c r="H1664" s="30"/>
      <c r="I1664" s="30"/>
      <c r="J1664" s="30"/>
      <c r="K1664" s="30"/>
      <c r="L1664" s="30"/>
      <c r="M1664" s="30"/>
      <c r="N1664" s="30">
        <v>1500.0</v>
      </c>
      <c r="O1664" s="30"/>
      <c r="P1664" s="30"/>
      <c r="Q1664" s="30"/>
      <c r="R1664" s="30"/>
      <c r="S1664" s="30"/>
      <c r="T1664" s="30"/>
    </row>
    <row r="1665" spans="8:8" ht="27.75" customHeight="1">
      <c r="A1665" s="35" t="s">
        <v>338</v>
      </c>
      <c r="B1665" s="36" t="s">
        <v>8</v>
      </c>
      <c r="C1665" s="36" t="s">
        <v>1169</v>
      </c>
      <c r="D1665" s="30">
        <v>502.037914691943</v>
      </c>
      <c r="E1665" s="30"/>
      <c r="F1665" s="30"/>
      <c r="G1665" s="30"/>
      <c r="H1665" s="30"/>
      <c r="I1665" s="30"/>
      <c r="J1665" s="30"/>
      <c r="K1665" s="30"/>
      <c r="L1665" s="30"/>
      <c r="M1665" s="30"/>
      <c r="N1665" s="30"/>
      <c r="O1665" s="30"/>
      <c r="P1665" s="30"/>
      <c r="Q1665" s="30"/>
      <c r="R1665" s="30"/>
      <c r="S1665" s="30"/>
      <c r="T1665" s="30"/>
    </row>
    <row r="1666" spans="8:8" ht="27.75" customHeight="1">
      <c r="A1666" s="35" t="s">
        <v>339</v>
      </c>
      <c r="B1666" s="36" t="s">
        <v>8</v>
      </c>
      <c r="C1666" s="36" t="s">
        <v>1170</v>
      </c>
      <c r="D1666" s="30">
        <v>104.728879130071</v>
      </c>
      <c r="E1666" s="30"/>
      <c r="F1666" s="30"/>
      <c r="G1666" s="30"/>
      <c r="H1666" s="30"/>
      <c r="I1666" s="30"/>
      <c r="J1666" s="30"/>
      <c r="K1666" s="30"/>
      <c r="L1666" s="30">
        <v>100.0</v>
      </c>
      <c r="M1666" s="30"/>
      <c r="N1666" s="30"/>
      <c r="O1666" s="30"/>
      <c r="P1666" s="30"/>
      <c r="Q1666" s="30"/>
      <c r="R1666" s="30"/>
      <c r="S1666" s="30"/>
      <c r="T1666" s="30"/>
    </row>
    <row r="1667" spans="8:8" ht="27.75" customHeight="1">
      <c r="A1667" s="36" t="s">
        <v>341</v>
      </c>
      <c r="B1667" s="36" t="s">
        <v>8</v>
      </c>
      <c r="C1667" s="36" t="s">
        <v>1171</v>
      </c>
      <c r="D1667" s="30">
        <v>1358.25527230591</v>
      </c>
      <c r="E1667" s="30"/>
      <c r="F1667" s="30"/>
      <c r="G1667" s="30"/>
      <c r="H1667" s="30"/>
      <c r="I1667" s="30"/>
      <c r="J1667" s="30"/>
      <c r="K1667" s="30"/>
      <c r="L1667" s="30"/>
      <c r="M1667" s="30"/>
      <c r="N1667" s="30"/>
      <c r="O1667" s="30"/>
      <c r="P1667" s="30"/>
      <c r="Q1667" s="30"/>
      <c r="R1667" s="30"/>
      <c r="S1667" s="30"/>
      <c r="T1667" s="30"/>
    </row>
    <row r="1668" spans="8:8" ht="27.75" customHeight="1">
      <c r="A1668" s="35" t="s">
        <v>342</v>
      </c>
      <c r="B1668" s="36" t="s">
        <v>8</v>
      </c>
      <c r="C1668" s="36" t="s">
        <v>1172</v>
      </c>
      <c r="D1668" s="30">
        <v>362.400195907706</v>
      </c>
      <c r="E1668" s="30"/>
      <c r="F1668" s="30"/>
      <c r="G1668" s="30"/>
      <c r="H1668" s="30"/>
      <c r="I1668" s="30"/>
      <c r="J1668" s="30"/>
      <c r="K1668" s="30"/>
      <c r="L1668" s="30"/>
      <c r="M1668" s="30"/>
      <c r="N1668" s="30"/>
      <c r="O1668" s="30"/>
      <c r="P1668" s="30"/>
      <c r="Q1668" s="30"/>
      <c r="R1668" s="30"/>
      <c r="S1668" s="30"/>
      <c r="T1668" s="30"/>
    </row>
    <row r="1669" spans="8:8" ht="27.75" customHeight="1">
      <c r="A1669" s="36" t="s">
        <v>343</v>
      </c>
      <c r="B1669" s="36" t="s">
        <v>8</v>
      </c>
      <c r="C1669" s="36" t="s">
        <v>1173</v>
      </c>
      <c r="D1669" s="30">
        <v>164.10350246969</v>
      </c>
      <c r="E1669" s="30"/>
      <c r="F1669" s="30"/>
      <c r="G1669" s="30"/>
      <c r="H1669" s="30"/>
      <c r="I1669" s="30"/>
      <c r="J1669" s="30"/>
      <c r="K1669" s="30"/>
      <c r="L1669" s="30">
        <v>150.0</v>
      </c>
      <c r="M1669" s="30"/>
      <c r="N1669" s="30"/>
      <c r="O1669" s="30"/>
      <c r="P1669" s="30"/>
      <c r="Q1669" s="30"/>
      <c r="R1669" s="30"/>
      <c r="S1669" s="30"/>
      <c r="T1669" s="30"/>
    </row>
    <row r="1670" spans="8:8" ht="27.75" customHeight="1">
      <c r="A1670" s="36" t="s">
        <v>344</v>
      </c>
      <c r="B1670" s="36" t="s">
        <v>8</v>
      </c>
      <c r="C1670" s="36" t="s">
        <v>1174</v>
      </c>
      <c r="D1670" s="30">
        <v>36.1491523455643</v>
      </c>
      <c r="E1670" s="30"/>
      <c r="F1670" s="30"/>
      <c r="G1670" s="30"/>
      <c r="H1670" s="30"/>
      <c r="I1670" s="30">
        <v>250.0</v>
      </c>
      <c r="J1670" s="30"/>
      <c r="K1670" s="30"/>
      <c r="L1670" s="30"/>
      <c r="M1670" s="30"/>
      <c r="N1670" s="30"/>
      <c r="O1670" s="30"/>
      <c r="P1670" s="30"/>
      <c r="Q1670" s="30"/>
      <c r="R1670" s="30"/>
      <c r="S1670" s="30"/>
      <c r="T1670" s="30"/>
    </row>
    <row r="1671" spans="8:8" ht="27.75" customHeight="1">
      <c r="A1671" s="36" t="s">
        <v>345</v>
      </c>
      <c r="B1671" s="36" t="s">
        <v>8</v>
      </c>
      <c r="C1671" s="36" t="s">
        <v>1175</v>
      </c>
      <c r="D1671" s="30">
        <v>254.360536579601</v>
      </c>
      <c r="E1671" s="30"/>
      <c r="F1671" s="30"/>
      <c r="G1671" s="30"/>
      <c r="H1671" s="30"/>
      <c r="I1671" s="30"/>
      <c r="J1671" s="30"/>
      <c r="K1671" s="30"/>
      <c r="L1671" s="30"/>
      <c r="M1671" s="30"/>
      <c r="N1671" s="30"/>
      <c r="O1671" s="30"/>
      <c r="P1671" s="30"/>
      <c r="Q1671" s="30"/>
      <c r="R1671" s="30"/>
      <c r="S1671" s="30"/>
      <c r="T1671" s="30"/>
    </row>
    <row r="1672" spans="8:8" ht="27.75" customHeight="1">
      <c r="A1672" s="35" t="s">
        <v>346</v>
      </c>
      <c r="B1672" s="36" t="s">
        <v>8</v>
      </c>
      <c r="C1672" s="36" t="s">
        <v>1176</v>
      </c>
      <c r="D1672" s="30">
        <v>208.54742068021</v>
      </c>
      <c r="E1672" s="30"/>
      <c r="F1672" s="30"/>
      <c r="G1672" s="30"/>
      <c r="H1672" s="30"/>
      <c r="I1672" s="30">
        <v>300.0</v>
      </c>
      <c r="J1672" s="30"/>
      <c r="K1672" s="30"/>
      <c r="L1672" s="30"/>
      <c r="M1672" s="30"/>
      <c r="N1672" s="30"/>
      <c r="O1672" s="30"/>
      <c r="P1672" s="30"/>
      <c r="Q1672" s="30"/>
      <c r="R1672" s="30"/>
      <c r="S1672" s="30"/>
      <c r="T1672" s="30"/>
    </row>
    <row r="1673" spans="8:8" ht="27.75" customHeight="1">
      <c r="A1673" s="36" t="s">
        <v>347</v>
      </c>
      <c r="B1673" s="36" t="s">
        <v>8</v>
      </c>
      <c r="C1673" s="36" t="s">
        <v>1177</v>
      </c>
      <c r="D1673" s="30">
        <v>130.998892257463</v>
      </c>
      <c r="E1673" s="30"/>
      <c r="F1673" s="30"/>
      <c r="G1673" s="30"/>
      <c r="H1673" s="30"/>
      <c r="I1673" s="30"/>
      <c r="J1673" s="30"/>
      <c r="K1673" s="30"/>
      <c r="L1673" s="30">
        <v>300.0</v>
      </c>
      <c r="M1673" s="30"/>
      <c r="N1673" s="30"/>
      <c r="O1673" s="30"/>
      <c r="P1673" s="30"/>
      <c r="Q1673" s="30"/>
      <c r="R1673" s="30"/>
      <c r="S1673" s="30"/>
      <c r="T1673" s="30"/>
    </row>
    <row r="1674" spans="8:8" ht="27.75" customHeight="1">
      <c r="A1674" s="36" t="s">
        <v>348</v>
      </c>
      <c r="B1674" s="36" t="s">
        <v>8</v>
      </c>
      <c r="C1674" s="36" t="s">
        <v>1178</v>
      </c>
      <c r="D1674" s="30">
        <v>416.550023402762</v>
      </c>
      <c r="E1674" s="30"/>
      <c r="F1674" s="30"/>
      <c r="G1674" s="30"/>
      <c r="H1674" s="30"/>
      <c r="I1674" s="30"/>
      <c r="J1674" s="30"/>
      <c r="K1674" s="30"/>
      <c r="L1674" s="30">
        <v>350.0</v>
      </c>
      <c r="M1674" s="30"/>
      <c r="N1674" s="30"/>
      <c r="O1674" s="30"/>
      <c r="P1674" s="30"/>
      <c r="Q1674" s="30"/>
      <c r="R1674" s="30"/>
      <c r="S1674" s="30"/>
      <c r="T1674" s="30"/>
    </row>
    <row r="1675" spans="8:8" ht="27.75" customHeight="1">
      <c r="A1675" s="36" t="s">
        <v>349</v>
      </c>
      <c r="B1675" s="36" t="s">
        <v>8</v>
      </c>
      <c r="C1675" s="36" t="s">
        <v>1179</v>
      </c>
      <c r="D1675" s="30">
        <v>73.4763704097924</v>
      </c>
      <c r="E1675" s="30"/>
      <c r="F1675" s="30"/>
      <c r="G1675" s="30"/>
      <c r="H1675" s="30"/>
      <c r="I1675" s="30"/>
      <c r="J1675" s="30"/>
      <c r="K1675" s="30">
        <v>100.0</v>
      </c>
      <c r="L1675" s="30"/>
      <c r="M1675" s="30"/>
      <c r="N1675" s="30"/>
      <c r="O1675" s="30"/>
      <c r="P1675" s="30"/>
      <c r="Q1675" s="30"/>
      <c r="R1675" s="30"/>
      <c r="S1675" s="30"/>
      <c r="T1675" s="30"/>
    </row>
    <row r="1676" spans="8:8" ht="27.75" customHeight="1">
      <c r="A1676" s="36" t="s">
        <v>350</v>
      </c>
      <c r="B1676" s="36" t="s">
        <v>8</v>
      </c>
      <c r="C1676" s="36" t="s">
        <v>1180</v>
      </c>
      <c r="D1676" s="30">
        <v>1104.03983833718</v>
      </c>
      <c r="E1676" s="30"/>
      <c r="F1676" s="30"/>
      <c r="G1676" s="30"/>
      <c r="H1676" s="30"/>
      <c r="I1676" s="30"/>
      <c r="J1676" s="30"/>
      <c r="K1676" s="30"/>
      <c r="L1676" s="30">
        <v>550.0</v>
      </c>
      <c r="M1676" s="30"/>
      <c r="N1676" s="30"/>
      <c r="O1676" s="30">
        <v>280.0</v>
      </c>
      <c r="P1676" s="30">
        <v>280.0</v>
      </c>
      <c r="Q1676" s="30">
        <v>280.0</v>
      </c>
      <c r="R1676" s="30">
        <v>280.0</v>
      </c>
      <c r="S1676" s="30"/>
      <c r="T1676" s="30"/>
    </row>
    <row r="1677" spans="8:8" ht="27.75" customHeight="1">
      <c r="A1677" s="36" t="s">
        <v>350</v>
      </c>
      <c r="B1677" s="36" t="s">
        <v>102</v>
      </c>
      <c r="C1677" s="36" t="s">
        <v>1181</v>
      </c>
      <c r="D1677" s="30">
        <v>102631.966925065</v>
      </c>
      <c r="E1677" s="30"/>
      <c r="F1677" s="30"/>
      <c r="G1677" s="30"/>
      <c r="H1677" s="30"/>
      <c r="I1677" s="30">
        <v>8906.3533908888</v>
      </c>
      <c r="J1677" s="30">
        <v>6632.3956821892</v>
      </c>
      <c r="K1677" s="30">
        <v>8906.3633205316</v>
      </c>
      <c r="L1677" s="30">
        <v>8337.871410946</v>
      </c>
      <c r="M1677" s="30">
        <v>7958.8768045556</v>
      </c>
      <c r="N1677" s="30">
        <v>8148.3741077508</v>
      </c>
      <c r="O1677" s="30">
        <v>7769.3795013604</v>
      </c>
      <c r="P1677" s="30">
        <v>7579.8821981652</v>
      </c>
      <c r="Q1677" s="30">
        <v>9095.8606237268</v>
      </c>
      <c r="R1677" s="30">
        <v>8337.871410946</v>
      </c>
      <c r="S1677" s="30">
        <v>8716.8660173364</v>
      </c>
      <c r="T1677" s="30">
        <v>8906.3633205316</v>
      </c>
    </row>
    <row r="1678" spans="8:8" ht="27.75" customHeight="1">
      <c r="A1678" s="36" t="s">
        <v>353</v>
      </c>
      <c r="B1678" s="36" t="s">
        <v>66</v>
      </c>
      <c r="C1678" s="36" t="s">
        <v>1182</v>
      </c>
      <c r="D1678" s="30">
        <v>1784.78425541466</v>
      </c>
      <c r="E1678" s="30"/>
      <c r="F1678" s="30"/>
      <c r="G1678" s="30"/>
      <c r="H1678" s="30"/>
      <c r="I1678" s="30"/>
      <c r="J1678" s="30"/>
      <c r="K1678" s="30"/>
      <c r="L1678" s="30"/>
      <c r="M1678" s="30">
        <v>2000.0</v>
      </c>
      <c r="N1678" s="30"/>
      <c r="O1678" s="30"/>
      <c r="P1678" s="30"/>
      <c r="Q1678" s="30"/>
      <c r="R1678" s="30"/>
      <c r="S1678" s="30"/>
      <c r="T1678" s="30"/>
    </row>
    <row r="1679" spans="8:8" ht="27.75" customHeight="1">
      <c r="A1679" s="36" t="s">
        <v>361</v>
      </c>
      <c r="B1679" s="36" t="s">
        <v>8</v>
      </c>
      <c r="C1679" s="36" t="s">
        <v>1183</v>
      </c>
      <c r="D1679" s="30">
        <v>543.952689772486</v>
      </c>
      <c r="E1679" s="30"/>
      <c r="F1679" s="30"/>
      <c r="G1679" s="30"/>
      <c r="H1679" s="30"/>
      <c r="I1679" s="30"/>
      <c r="J1679" s="30"/>
      <c r="K1679" s="30"/>
      <c r="L1679" s="30">
        <v>550.0</v>
      </c>
      <c r="M1679" s="30"/>
      <c r="N1679" s="30"/>
      <c r="O1679" s="30"/>
      <c r="P1679" s="30"/>
      <c r="Q1679" s="30"/>
      <c r="R1679" s="30"/>
      <c r="S1679" s="30"/>
      <c r="T1679" s="30"/>
    </row>
    <row r="1680" spans="8:8" ht="27.75" customHeight="1">
      <c r="A1680" s="35" t="s">
        <v>362</v>
      </c>
      <c r="B1680" s="36" t="s">
        <v>8</v>
      </c>
      <c r="C1680" s="36" t="s">
        <v>1184</v>
      </c>
      <c r="D1680" s="30">
        <v>222.944204241301</v>
      </c>
      <c r="E1680" s="30"/>
      <c r="F1680" s="30"/>
      <c r="G1680" s="30"/>
      <c r="H1680" s="30"/>
      <c r="I1680" s="30"/>
      <c r="J1680" s="30"/>
      <c r="K1680" s="30"/>
      <c r="L1680" s="30">
        <v>150.0</v>
      </c>
      <c r="M1680" s="30"/>
      <c r="N1680" s="30"/>
      <c r="O1680" s="30"/>
      <c r="P1680" s="30"/>
      <c r="Q1680" s="30"/>
      <c r="R1680" s="30"/>
      <c r="S1680" s="30"/>
      <c r="T1680" s="30"/>
    </row>
    <row r="1681" spans="8:8" ht="27.75" customHeight="1">
      <c r="A1681" s="35" t="s">
        <v>363</v>
      </c>
      <c r="B1681" s="36" t="s">
        <v>8</v>
      </c>
      <c r="C1681" s="36" t="s">
        <v>1185</v>
      </c>
      <c r="D1681" s="30">
        <v>150.036102765979</v>
      </c>
      <c r="E1681" s="30"/>
      <c r="F1681" s="30"/>
      <c r="G1681" s="30"/>
      <c r="H1681" s="30"/>
      <c r="I1681" s="30"/>
      <c r="J1681" s="30"/>
      <c r="K1681" s="30"/>
      <c r="L1681" s="30">
        <v>150.0</v>
      </c>
      <c r="M1681" s="30"/>
      <c r="N1681" s="30"/>
      <c r="O1681" s="30"/>
      <c r="P1681" s="30"/>
      <c r="Q1681" s="30"/>
      <c r="R1681" s="30"/>
      <c r="S1681" s="30"/>
      <c r="T1681" s="30"/>
    </row>
    <row r="1682" spans="8:8" ht="27.75" customHeight="1">
      <c r="A1682" s="36" t="s">
        <v>364</v>
      </c>
      <c r="B1682" s="36" t="s">
        <v>60</v>
      </c>
      <c r="C1682" s="36" t="s">
        <v>1186</v>
      </c>
      <c r="D1682" s="30">
        <v>4336.67020841847</v>
      </c>
      <c r="E1682" s="30"/>
      <c r="F1682" s="30"/>
      <c r="G1682" s="30"/>
      <c r="H1682" s="30"/>
      <c r="I1682" s="30"/>
      <c r="J1682" s="30"/>
      <c r="K1682" s="30"/>
      <c r="L1682" s="30"/>
      <c r="M1682" s="30"/>
      <c r="N1682" s="30">
        <v>5000.0</v>
      </c>
      <c r="O1682" s="30"/>
      <c r="P1682" s="30"/>
      <c r="Q1682" s="30"/>
      <c r="R1682" s="30"/>
      <c r="S1682" s="30"/>
      <c r="T1682" s="30"/>
    </row>
    <row r="1683" spans="8:8" ht="27.75" customHeight="1">
      <c r="A1683" s="35" t="s">
        <v>364</v>
      </c>
      <c r="B1683" s="36" t="s">
        <v>141</v>
      </c>
      <c r="C1683" s="36" t="s">
        <v>1187</v>
      </c>
      <c r="D1683" s="30">
        <v>69969.6913291268</v>
      </c>
      <c r="E1683" s="30"/>
      <c r="F1683" s="30"/>
      <c r="G1683" s="30"/>
      <c r="H1683" s="30"/>
      <c r="I1683" s="30">
        <v>6166.70275540902</v>
      </c>
      <c r="J1683" s="30">
        <v>4592.22882062593</v>
      </c>
      <c r="K1683" s="30">
        <v>6166.70963063089</v>
      </c>
      <c r="L1683" s="30">
        <v>5773.08942812965</v>
      </c>
      <c r="M1683" s="30">
        <v>5510.67595979549</v>
      </c>
      <c r="N1683" s="30">
        <v>5641.88269396257</v>
      </c>
      <c r="O1683" s="30">
        <v>5379.46922562841</v>
      </c>
      <c r="P1683" s="30">
        <v>5248.26249146133</v>
      </c>
      <c r="Q1683" s="30">
        <v>6297.91636479797</v>
      </c>
      <c r="R1683" s="30">
        <v>5773.08942812965</v>
      </c>
      <c r="S1683" s="30">
        <v>6035.50289646381</v>
      </c>
      <c r="T1683" s="30">
        <v>6166.70963063089</v>
      </c>
    </row>
    <row r="1684" spans="8:8" ht="27.75" customHeight="1">
      <c r="A1684" s="35" t="s">
        <v>364</v>
      </c>
      <c r="B1684" s="36" t="s">
        <v>141</v>
      </c>
      <c r="C1684" s="36" t="s">
        <v>1188</v>
      </c>
      <c r="D1684" s="30">
        <v>3799.19692652147</v>
      </c>
      <c r="E1684" s="30"/>
      <c r="F1684" s="30"/>
      <c r="G1684" s="30"/>
      <c r="H1684" s="30"/>
      <c r="I1684" s="30"/>
      <c r="J1684" s="30"/>
      <c r="K1684" s="30"/>
      <c r="L1684" s="30"/>
      <c r="M1684" s="30"/>
      <c r="N1684" s="30">
        <v>4000.0</v>
      </c>
      <c r="O1684" s="30"/>
      <c r="P1684" s="30"/>
      <c r="Q1684" s="30"/>
      <c r="R1684" s="30"/>
      <c r="S1684" s="30"/>
      <c r="T1684" s="30"/>
    </row>
    <row r="1685" spans="8:8" ht="27.75" customHeight="1">
      <c r="A1685" s="35" t="s">
        <v>364</v>
      </c>
      <c r="B1685" s="36" t="s">
        <v>8</v>
      </c>
      <c r="C1685" s="36" t="s">
        <v>1189</v>
      </c>
      <c r="D1685" s="30">
        <v>1613.32785618626</v>
      </c>
      <c r="E1685" s="30"/>
      <c r="F1685" s="30"/>
      <c r="G1685" s="30"/>
      <c r="H1685" s="30"/>
      <c r="I1685" s="30"/>
      <c r="J1685" s="30"/>
      <c r="K1685" s="30"/>
      <c r="L1685" s="30">
        <v>430.0</v>
      </c>
      <c r="M1685" s="30"/>
      <c r="N1685" s="30">
        <v>430.0</v>
      </c>
      <c r="O1685" s="30"/>
      <c r="P1685" s="30">
        <v>430.0</v>
      </c>
      <c r="Q1685" s="30">
        <v>430.0</v>
      </c>
      <c r="R1685" s="30"/>
      <c r="S1685" s="30"/>
      <c r="T1685" s="30"/>
    </row>
    <row r="1686" spans="8:8" ht="27.75" customHeight="1">
      <c r="A1686" s="36" t="s">
        <v>372</v>
      </c>
      <c r="B1686" s="36" t="s">
        <v>8</v>
      </c>
      <c r="C1686" s="36" t="s">
        <v>1190</v>
      </c>
      <c r="D1686" s="30">
        <v>917.615407554672</v>
      </c>
      <c r="E1686" s="30"/>
      <c r="F1686" s="30"/>
      <c r="G1686" s="30"/>
      <c r="H1686" s="30"/>
      <c r="I1686" s="30"/>
      <c r="J1686" s="30"/>
      <c r="K1686" s="30">
        <v>450.0</v>
      </c>
      <c r="L1686" s="30"/>
      <c r="M1686" s="30"/>
      <c r="N1686" s="30">
        <v>450.0</v>
      </c>
      <c r="O1686" s="30"/>
      <c r="P1686" s="30"/>
      <c r="Q1686" s="30"/>
      <c r="R1686" s="30"/>
      <c r="S1686" s="30"/>
      <c r="T1686" s="30"/>
    </row>
    <row r="1687" spans="8:8" ht="27.75" customHeight="1">
      <c r="A1687" s="36" t="s">
        <v>373</v>
      </c>
      <c r="B1687" s="36" t="s">
        <v>8</v>
      </c>
      <c r="C1687" s="36" t="s">
        <v>1191</v>
      </c>
      <c r="D1687" s="30">
        <v>129.054900553619</v>
      </c>
      <c r="E1687" s="30"/>
      <c r="F1687" s="30"/>
      <c r="G1687" s="30"/>
      <c r="H1687" s="30"/>
      <c r="I1687" s="30"/>
      <c r="J1687" s="30"/>
      <c r="K1687" s="30"/>
      <c r="L1687" s="30"/>
      <c r="M1687" s="30"/>
      <c r="N1687" s="30"/>
      <c r="O1687" s="30"/>
      <c r="P1687" s="30"/>
      <c r="Q1687" s="30"/>
      <c r="R1687" s="30"/>
      <c r="S1687" s="30"/>
      <c r="T1687" s="30"/>
    </row>
    <row r="1688" spans="8:8" ht="27.75" customHeight="1">
      <c r="A1688" s="36" t="s">
        <v>374</v>
      </c>
      <c r="B1688" s="36" t="s">
        <v>8</v>
      </c>
      <c r="C1688" s="36" t="s">
        <v>1192</v>
      </c>
      <c r="D1688" s="30">
        <v>698.374936270011</v>
      </c>
      <c r="E1688" s="30"/>
      <c r="F1688" s="30"/>
      <c r="G1688" s="30"/>
      <c r="H1688" s="30"/>
      <c r="I1688" s="30"/>
      <c r="J1688" s="30"/>
      <c r="K1688" s="30">
        <v>350.0</v>
      </c>
      <c r="L1688" s="30"/>
      <c r="M1688" s="30"/>
      <c r="N1688" s="30">
        <v>350.0</v>
      </c>
      <c r="O1688" s="30"/>
      <c r="P1688" s="30"/>
      <c r="Q1688" s="30"/>
      <c r="R1688" s="30"/>
      <c r="S1688" s="30"/>
      <c r="T1688" s="30"/>
    </row>
    <row r="1689" spans="8:8" ht="27.75" customHeight="1">
      <c r="A1689" s="36" t="s">
        <v>375</v>
      </c>
      <c r="B1689" s="36" t="s">
        <v>8</v>
      </c>
      <c r="C1689" s="36" t="s">
        <v>1193</v>
      </c>
      <c r="D1689" s="30">
        <v>771.876239141543</v>
      </c>
      <c r="E1689" s="30"/>
      <c r="F1689" s="30"/>
      <c r="G1689" s="30"/>
      <c r="H1689" s="30"/>
      <c r="I1689" s="30"/>
      <c r="J1689" s="30"/>
      <c r="K1689" s="30">
        <v>400.0</v>
      </c>
      <c r="L1689" s="30"/>
      <c r="M1689" s="30"/>
      <c r="N1689" s="30">
        <v>400.0</v>
      </c>
      <c r="O1689" s="30"/>
      <c r="P1689" s="30"/>
      <c r="Q1689" s="30"/>
      <c r="R1689" s="30"/>
      <c r="S1689" s="30"/>
      <c r="T1689" s="30"/>
    </row>
    <row r="1690" spans="8:8" ht="27.75" customHeight="1">
      <c r="A1690" s="36" t="s">
        <v>376</v>
      </c>
      <c r="B1690" s="36" t="s">
        <v>8</v>
      </c>
      <c r="C1690" s="36" t="s">
        <v>1194</v>
      </c>
      <c r="D1690" s="30">
        <v>137.901964861212</v>
      </c>
      <c r="E1690" s="30"/>
      <c r="F1690" s="30"/>
      <c r="G1690" s="30"/>
      <c r="H1690" s="30"/>
      <c r="I1690" s="30"/>
      <c r="J1690" s="30"/>
      <c r="K1690" s="30"/>
      <c r="L1690" s="30">
        <v>100.0</v>
      </c>
      <c r="M1690" s="30"/>
      <c r="N1690" s="30"/>
      <c r="O1690" s="30"/>
      <c r="P1690" s="30"/>
      <c r="Q1690" s="30"/>
      <c r="R1690" s="30"/>
      <c r="S1690" s="30"/>
      <c r="T1690" s="30"/>
    </row>
    <row r="1691" spans="8:8" ht="27.75" customHeight="1">
      <c r="A1691" s="35" t="s">
        <v>377</v>
      </c>
      <c r="B1691" s="36" t="s">
        <v>8</v>
      </c>
      <c r="C1691" s="36" t="s">
        <v>1195</v>
      </c>
      <c r="D1691" s="30">
        <v>72.9903556984341</v>
      </c>
      <c r="E1691" s="30"/>
      <c r="F1691" s="30"/>
      <c r="G1691" s="30"/>
      <c r="H1691" s="30"/>
      <c r="I1691" s="30"/>
      <c r="J1691" s="30"/>
      <c r="K1691" s="30"/>
      <c r="L1691" s="30"/>
      <c r="M1691" s="30"/>
      <c r="N1691" s="30"/>
      <c r="O1691" s="30"/>
      <c r="P1691" s="30"/>
      <c r="Q1691" s="30"/>
      <c r="R1691" s="30"/>
      <c r="S1691" s="30"/>
      <c r="T1691" s="30"/>
    </row>
    <row r="1692" spans="8:8" ht="27.75" customHeight="1">
      <c r="A1692" s="35" t="s">
        <v>378</v>
      </c>
      <c r="B1692" s="36" t="s">
        <v>8</v>
      </c>
      <c r="C1692" s="36" t="s">
        <v>1196</v>
      </c>
      <c r="D1692" s="30">
        <v>183.279805352798</v>
      </c>
      <c r="E1692" s="30"/>
      <c r="F1692" s="30"/>
      <c r="G1692" s="30"/>
      <c r="H1692" s="30"/>
      <c r="I1692" s="30">
        <v>200.0</v>
      </c>
      <c r="J1692" s="30"/>
      <c r="K1692" s="30"/>
      <c r="L1692" s="30"/>
      <c r="M1692" s="30"/>
      <c r="N1692" s="30"/>
      <c r="O1692" s="30"/>
      <c r="P1692" s="30"/>
      <c r="Q1692" s="30"/>
      <c r="R1692" s="30"/>
      <c r="S1692" s="30"/>
      <c r="T1692" s="30"/>
    </row>
    <row r="1693" spans="8:8" ht="27.75" customHeight="1">
      <c r="A1693" s="35" t="s">
        <v>379</v>
      </c>
      <c r="B1693" s="36" t="s">
        <v>60</v>
      </c>
      <c r="C1693" s="36" t="s">
        <v>1197</v>
      </c>
      <c r="D1693" s="30">
        <v>409.271664588529</v>
      </c>
      <c r="E1693" s="30"/>
      <c r="F1693" s="30"/>
      <c r="G1693" s="30"/>
      <c r="H1693" s="30"/>
      <c r="I1693" s="30"/>
      <c r="J1693" s="30"/>
      <c r="K1693" s="30"/>
      <c r="L1693" s="30"/>
      <c r="M1693" s="30"/>
      <c r="N1693" s="30"/>
      <c r="O1693" s="30"/>
      <c r="P1693" s="30"/>
      <c r="Q1693" s="30"/>
      <c r="R1693" s="30">
        <v>500.0</v>
      </c>
      <c r="S1693" s="30"/>
      <c r="T1693" s="30"/>
    </row>
    <row r="1694" spans="8:8" ht="27.75" customHeight="1">
      <c r="A1694" s="36" t="s">
        <v>379</v>
      </c>
      <c r="B1694" s="36" t="s">
        <v>66</v>
      </c>
      <c r="C1694" s="36" t="s">
        <v>1198</v>
      </c>
      <c r="D1694" s="30">
        <v>14326.7423096576</v>
      </c>
      <c r="E1694" s="30"/>
      <c r="F1694" s="30"/>
      <c r="G1694" s="30"/>
      <c r="H1694" s="30"/>
      <c r="I1694" s="30">
        <v>1257.40324522131</v>
      </c>
      <c r="J1694" s="30">
        <v>936.364804804165</v>
      </c>
      <c r="K1694" s="30">
        <v>1257.40464709305</v>
      </c>
      <c r="L1694" s="30">
        <v>1177.14468652083</v>
      </c>
      <c r="M1694" s="30">
        <v>1123.63804613935</v>
      </c>
      <c r="N1694" s="30">
        <v>1150.39136633009</v>
      </c>
      <c r="O1694" s="30">
        <v>1096.88472594861</v>
      </c>
      <c r="P1694" s="30">
        <v>1070.13140575786</v>
      </c>
      <c r="Q1694" s="30">
        <v>1284.15796728379</v>
      </c>
      <c r="R1694" s="30">
        <v>1177.14468652083</v>
      </c>
      <c r="S1694" s="30">
        <v>1230.65132690231</v>
      </c>
      <c r="T1694" s="30">
        <v>1257.40464709305</v>
      </c>
    </row>
    <row r="1695" spans="8:8" ht="27.75" customHeight="1">
      <c r="A1695" s="36" t="s">
        <v>379</v>
      </c>
      <c r="B1695" s="36" t="s">
        <v>8</v>
      </c>
      <c r="C1695" s="36" t="s">
        <v>1199</v>
      </c>
      <c r="D1695" s="30">
        <v>847.479567181427</v>
      </c>
      <c r="E1695" s="30"/>
      <c r="F1695" s="30"/>
      <c r="G1695" s="30"/>
      <c r="H1695" s="30"/>
      <c r="I1695" s="30"/>
      <c r="J1695" s="30"/>
      <c r="K1695" s="30">
        <v>400.0</v>
      </c>
      <c r="L1695" s="30"/>
      <c r="M1695" s="30"/>
      <c r="N1695" s="30"/>
      <c r="O1695" s="30"/>
      <c r="P1695" s="30"/>
      <c r="Q1695" s="30">
        <v>400.0</v>
      </c>
      <c r="R1695" s="30"/>
      <c r="S1695" s="30"/>
      <c r="T1695" s="30"/>
    </row>
    <row r="1696" spans="8:8" ht="27.75" customHeight="1">
      <c r="A1696" s="36" t="s">
        <v>379</v>
      </c>
      <c r="B1696" s="36" t="s">
        <v>102</v>
      </c>
      <c r="C1696" s="36" t="s">
        <v>1200</v>
      </c>
      <c r="D1696" s="30">
        <v>10792.7329690532</v>
      </c>
      <c r="E1696" s="30"/>
      <c r="F1696" s="30"/>
      <c r="G1696" s="30"/>
      <c r="H1696" s="30"/>
      <c r="I1696" s="30">
        <v>947.81762435481</v>
      </c>
      <c r="J1696" s="30">
        <v>705.822152274415</v>
      </c>
      <c r="K1696" s="30">
        <v>947.818681071295</v>
      </c>
      <c r="L1696" s="30">
        <v>887.319548872075</v>
      </c>
      <c r="M1696" s="30">
        <v>846.986794072595</v>
      </c>
      <c r="N1696" s="30">
        <v>867.153171472335</v>
      </c>
      <c r="O1696" s="30">
        <v>826.820416672855</v>
      </c>
      <c r="P1696" s="30">
        <v>806.654039273115</v>
      </c>
      <c r="Q1696" s="30">
        <v>967.985058471035</v>
      </c>
      <c r="R1696" s="30">
        <v>887.319548872075</v>
      </c>
      <c r="S1696" s="30">
        <v>927.652303671555</v>
      </c>
      <c r="T1696" s="30">
        <v>947.818681071295</v>
      </c>
    </row>
    <row r="1697" spans="8:8" ht="27.75" customHeight="1">
      <c r="A1697" s="36" t="s">
        <v>379</v>
      </c>
      <c r="B1697" s="36" t="s">
        <v>385</v>
      </c>
      <c r="C1697" s="36" t="s">
        <v>1201</v>
      </c>
      <c r="D1697" s="30">
        <v>61910.595046786</v>
      </c>
      <c r="E1697" s="30"/>
      <c r="F1697" s="30"/>
      <c r="G1697" s="30"/>
      <c r="H1697" s="30"/>
      <c r="I1697" s="30">
        <v>5459.75488470093</v>
      </c>
      <c r="J1697" s="30">
        <v>4065.77789290799</v>
      </c>
      <c r="K1697" s="30">
        <v>5459.76097175063</v>
      </c>
      <c r="L1697" s="30">
        <v>5111.26520203997</v>
      </c>
      <c r="M1697" s="30">
        <v>4878.93468889953</v>
      </c>
      <c r="N1697" s="30">
        <v>4995.09994546975</v>
      </c>
      <c r="O1697" s="30">
        <v>4762.76943232931</v>
      </c>
      <c r="P1697" s="30">
        <v>4646.60417575909</v>
      </c>
      <c r="Q1697" s="30">
        <v>5575.92622832085</v>
      </c>
      <c r="R1697" s="30">
        <v>5111.26520203997</v>
      </c>
      <c r="S1697" s="30">
        <v>5343.59571518041</v>
      </c>
      <c r="T1697" s="30">
        <v>5459.76097175063</v>
      </c>
    </row>
    <row r="1698" spans="8:8" ht="27.75" customHeight="1">
      <c r="A1698" s="36" t="s">
        <v>379</v>
      </c>
      <c r="B1698" s="36" t="s">
        <v>387</v>
      </c>
      <c r="C1698" s="36" t="s">
        <v>1202</v>
      </c>
      <c r="D1698" s="30">
        <v>11274.2059798943</v>
      </c>
      <c r="E1698" s="30"/>
      <c r="F1698" s="30"/>
      <c r="G1698" s="30"/>
      <c r="H1698" s="30"/>
      <c r="I1698" s="30"/>
      <c r="J1698" s="30"/>
      <c r="K1698" s="30">
        <v>3000.0</v>
      </c>
      <c r="L1698" s="30"/>
      <c r="M1698" s="30"/>
      <c r="N1698" s="30"/>
      <c r="O1698" s="30"/>
      <c r="P1698" s="30"/>
      <c r="Q1698" s="30"/>
      <c r="R1698" s="30">
        <v>3000.0</v>
      </c>
      <c r="S1698" s="30">
        <v>3000.0</v>
      </c>
      <c r="T1698" s="30">
        <v>3000.0</v>
      </c>
    </row>
    <row r="1699" spans="8:8" ht="27.75" customHeight="1">
      <c r="A1699" s="36" t="s">
        <v>389</v>
      </c>
      <c r="B1699" s="36" t="s">
        <v>8</v>
      </c>
      <c r="C1699" s="36" t="s">
        <v>1203</v>
      </c>
      <c r="D1699" s="30">
        <v>565.69966442953</v>
      </c>
      <c r="E1699" s="30"/>
      <c r="F1699" s="30"/>
      <c r="G1699" s="30"/>
      <c r="H1699" s="30"/>
      <c r="I1699" s="30"/>
      <c r="J1699" s="30"/>
      <c r="K1699" s="30"/>
      <c r="L1699" s="30">
        <v>600.0</v>
      </c>
      <c r="M1699" s="30"/>
      <c r="N1699" s="30"/>
      <c r="O1699" s="30"/>
      <c r="P1699" s="30"/>
      <c r="Q1699" s="30"/>
      <c r="R1699" s="30"/>
      <c r="S1699" s="30"/>
      <c r="T1699" s="30"/>
    </row>
    <row r="1700" spans="8:8" ht="27.75" customHeight="1">
      <c r="A1700" s="35" t="s">
        <v>390</v>
      </c>
      <c r="B1700" s="36" t="s">
        <v>8</v>
      </c>
      <c r="C1700" s="36" t="s">
        <v>1204</v>
      </c>
      <c r="D1700" s="30">
        <v>152.86498973306</v>
      </c>
      <c r="E1700" s="30"/>
      <c r="F1700" s="30"/>
      <c r="G1700" s="30"/>
      <c r="H1700" s="30"/>
      <c r="I1700" s="30"/>
      <c r="J1700" s="30"/>
      <c r="K1700" s="30"/>
      <c r="L1700" s="30">
        <v>150.0</v>
      </c>
      <c r="M1700" s="30"/>
      <c r="N1700" s="30"/>
      <c r="O1700" s="30"/>
      <c r="P1700" s="30"/>
      <c r="Q1700" s="30"/>
      <c r="R1700" s="30"/>
      <c r="S1700" s="30"/>
      <c r="T1700" s="30"/>
    </row>
    <row r="1701" spans="8:8" ht="27.75" customHeight="1">
      <c r="A1701" s="35" t="s">
        <v>391</v>
      </c>
      <c r="B1701" s="36" t="s">
        <v>8</v>
      </c>
      <c r="C1701" s="36" t="s">
        <v>1205</v>
      </c>
      <c r="D1701" s="30">
        <v>59.659804343152</v>
      </c>
      <c r="E1701" s="30"/>
      <c r="F1701" s="30"/>
      <c r="G1701" s="30"/>
      <c r="H1701" s="30"/>
      <c r="I1701" s="30"/>
      <c r="J1701" s="30"/>
      <c r="K1701" s="30"/>
      <c r="L1701" s="30"/>
      <c r="M1701" s="30"/>
      <c r="N1701" s="30"/>
      <c r="O1701" s="30"/>
      <c r="P1701" s="30"/>
      <c r="Q1701" s="30"/>
      <c r="R1701" s="30"/>
      <c r="S1701" s="30"/>
      <c r="T1701" s="30"/>
    </row>
    <row r="1702" spans="8:8" ht="27.75" customHeight="1">
      <c r="A1702" s="36" t="s">
        <v>392</v>
      </c>
      <c r="B1702" s="36" t="s">
        <v>8</v>
      </c>
      <c r="C1702" s="36" t="s">
        <v>1206</v>
      </c>
      <c r="D1702" s="30">
        <v>707.553219213081</v>
      </c>
      <c r="E1702" s="30"/>
      <c r="F1702" s="30"/>
      <c r="G1702" s="30"/>
      <c r="H1702" s="30"/>
      <c r="I1702" s="30"/>
      <c r="J1702" s="30"/>
      <c r="K1702" s="30">
        <v>350.0</v>
      </c>
      <c r="L1702" s="30"/>
      <c r="M1702" s="30"/>
      <c r="N1702" s="30">
        <v>350.0</v>
      </c>
      <c r="O1702" s="30"/>
      <c r="P1702" s="30"/>
      <c r="Q1702" s="30"/>
      <c r="R1702" s="30"/>
      <c r="S1702" s="30"/>
      <c r="T1702" s="30"/>
    </row>
    <row r="1703" spans="8:8" ht="27.75" customHeight="1">
      <c r="A1703" s="36" t="s">
        <v>393</v>
      </c>
      <c r="B1703" s="36" t="s">
        <v>8</v>
      </c>
      <c r="C1703" s="36" t="s">
        <v>1207</v>
      </c>
      <c r="D1703" s="30">
        <v>1161.6183371064</v>
      </c>
      <c r="E1703" s="30"/>
      <c r="F1703" s="30"/>
      <c r="G1703" s="30"/>
      <c r="H1703" s="30"/>
      <c r="I1703" s="30"/>
      <c r="J1703" s="30"/>
      <c r="K1703" s="30"/>
      <c r="L1703" s="30"/>
      <c r="M1703" s="30"/>
      <c r="N1703" s="30">
        <v>300.0</v>
      </c>
      <c r="O1703" s="30">
        <v>300.0</v>
      </c>
      <c r="P1703" s="30">
        <v>300.0</v>
      </c>
      <c r="Q1703" s="30">
        <v>300.0</v>
      </c>
      <c r="R1703" s="30"/>
      <c r="S1703" s="30"/>
      <c r="T1703" s="30"/>
    </row>
    <row r="1704" spans="8:8" ht="27.75" customHeight="1">
      <c r="A1704" s="35" t="s">
        <v>394</v>
      </c>
      <c r="B1704" s="36" t="s">
        <v>8</v>
      </c>
      <c r="C1704" s="36" t="s">
        <v>1208</v>
      </c>
      <c r="D1704" s="30">
        <v>482.759149818559</v>
      </c>
      <c r="E1704" s="30"/>
      <c r="F1704" s="30"/>
      <c r="G1704" s="30"/>
      <c r="H1704" s="30"/>
      <c r="I1704" s="30"/>
      <c r="J1704" s="30"/>
      <c r="K1704" s="30"/>
      <c r="L1704" s="30"/>
      <c r="M1704" s="30"/>
      <c r="N1704" s="30"/>
      <c r="O1704" s="30"/>
      <c r="P1704" s="30"/>
      <c r="Q1704" s="30"/>
      <c r="R1704" s="30"/>
      <c r="S1704" s="30"/>
      <c r="T1704" s="30"/>
    </row>
    <row r="1705" spans="8:8" ht="27.75" customHeight="1">
      <c r="A1705" s="35" t="s">
        <v>395</v>
      </c>
      <c r="B1705" s="36" t="s">
        <v>8</v>
      </c>
      <c r="C1705" s="36" t="s">
        <v>1209</v>
      </c>
      <c r="D1705" s="30">
        <v>526.058511777302</v>
      </c>
      <c r="E1705" s="30"/>
      <c r="F1705" s="30"/>
      <c r="G1705" s="30"/>
      <c r="H1705" s="30"/>
      <c r="I1705" s="30"/>
      <c r="J1705" s="30"/>
      <c r="K1705" s="30"/>
      <c r="L1705" s="30">
        <v>500.0</v>
      </c>
      <c r="M1705" s="30"/>
      <c r="N1705" s="30"/>
      <c r="O1705" s="30"/>
      <c r="P1705" s="30"/>
      <c r="Q1705" s="30"/>
      <c r="R1705" s="30"/>
      <c r="S1705" s="30"/>
      <c r="T1705" s="30"/>
    </row>
    <row r="1706" spans="8:8" ht="27.75" customHeight="1">
      <c r="A1706" s="36" t="s">
        <v>396</v>
      </c>
      <c r="B1706" s="36" t="s">
        <v>8</v>
      </c>
      <c r="C1706" s="36" t="s">
        <v>1210</v>
      </c>
      <c r="D1706" s="30">
        <v>48.0633942558747</v>
      </c>
      <c r="E1706" s="30"/>
      <c r="F1706" s="30"/>
      <c r="G1706" s="30"/>
      <c r="H1706" s="30"/>
      <c r="I1706" s="30"/>
      <c r="J1706" s="30"/>
      <c r="K1706" s="30"/>
      <c r="L1706" s="30"/>
      <c r="M1706" s="30"/>
      <c r="N1706" s="30"/>
      <c r="O1706" s="30"/>
      <c r="P1706" s="30"/>
      <c r="Q1706" s="30"/>
      <c r="R1706" s="30"/>
      <c r="S1706" s="30"/>
      <c r="T1706" s="30"/>
    </row>
    <row r="1707" spans="8:8" ht="27.75" customHeight="1">
      <c r="A1707" s="35" t="s">
        <v>397</v>
      </c>
      <c r="B1707" s="36" t="s">
        <v>8</v>
      </c>
      <c r="C1707" s="36" t="s">
        <v>1211</v>
      </c>
      <c r="D1707" s="30">
        <v>101.866415804327</v>
      </c>
      <c r="E1707" s="30"/>
      <c r="F1707" s="30"/>
      <c r="G1707" s="30"/>
      <c r="H1707" s="30"/>
      <c r="I1707" s="30"/>
      <c r="J1707" s="30"/>
      <c r="K1707" s="30">
        <v>100.0</v>
      </c>
      <c r="L1707" s="30"/>
      <c r="M1707" s="30"/>
      <c r="N1707" s="30"/>
      <c r="O1707" s="30"/>
      <c r="P1707" s="30"/>
      <c r="Q1707" s="30"/>
      <c r="R1707" s="30"/>
      <c r="S1707" s="30"/>
      <c r="T1707" s="30"/>
    </row>
    <row r="1708" spans="8:8" ht="27.75" customHeight="1">
      <c r="A1708" s="36" t="s">
        <v>399</v>
      </c>
      <c r="B1708" s="36" t="s">
        <v>8</v>
      </c>
      <c r="C1708" s="36" t="s">
        <v>1212</v>
      </c>
      <c r="D1708" s="30">
        <v>31.6507218381456</v>
      </c>
      <c r="E1708" s="30"/>
      <c r="F1708" s="30"/>
      <c r="G1708" s="30"/>
      <c r="H1708" s="30"/>
      <c r="I1708" s="30"/>
      <c r="J1708" s="30"/>
      <c r="K1708" s="30"/>
      <c r="L1708" s="30"/>
      <c r="M1708" s="30"/>
      <c r="N1708" s="30"/>
      <c r="O1708" s="30"/>
      <c r="P1708" s="30"/>
      <c r="Q1708" s="30"/>
      <c r="R1708" s="30"/>
      <c r="S1708" s="30"/>
      <c r="T1708" s="30"/>
    </row>
    <row r="1709" spans="8:8" ht="27.75" customHeight="1">
      <c r="A1709" s="36" t="s">
        <v>400</v>
      </c>
      <c r="B1709" s="36" t="s">
        <v>401</v>
      </c>
      <c r="C1709" s="36" t="s">
        <v>1213</v>
      </c>
      <c r="D1709" s="30">
        <v>59.1739799222798</v>
      </c>
      <c r="E1709" s="30"/>
      <c r="F1709" s="30"/>
      <c r="G1709" s="30"/>
      <c r="H1709" s="30"/>
      <c r="I1709" s="30"/>
      <c r="J1709" s="30"/>
      <c r="K1709" s="30"/>
      <c r="L1709" s="30"/>
      <c r="M1709" s="30"/>
      <c r="N1709" s="30"/>
      <c r="O1709" s="30"/>
      <c r="P1709" s="30"/>
      <c r="Q1709" s="30"/>
      <c r="R1709" s="30"/>
      <c r="S1709" s="30"/>
      <c r="T1709" s="30"/>
    </row>
    <row r="1710" spans="8:8" ht="27.75" customHeight="1">
      <c r="A1710" s="35" t="s">
        <v>402</v>
      </c>
      <c r="B1710" s="36" t="s">
        <v>8</v>
      </c>
      <c r="C1710" s="36" t="s">
        <v>1214</v>
      </c>
      <c r="D1710" s="30">
        <v>31.2663796724066</v>
      </c>
      <c r="E1710" s="30"/>
      <c r="F1710" s="30"/>
      <c r="G1710" s="30"/>
      <c r="H1710" s="30"/>
      <c r="I1710" s="30"/>
      <c r="J1710" s="30"/>
      <c r="K1710" s="30"/>
      <c r="L1710" s="30"/>
      <c r="M1710" s="30"/>
      <c r="N1710" s="30"/>
      <c r="O1710" s="30"/>
      <c r="P1710" s="30"/>
      <c r="Q1710" s="30"/>
      <c r="R1710" s="30"/>
      <c r="S1710" s="30"/>
      <c r="T1710" s="30"/>
    </row>
    <row r="1711" spans="8:8" ht="27.75" customHeight="1">
      <c r="A1711" s="36" t="s">
        <v>403</v>
      </c>
      <c r="B1711" s="36" t="s">
        <v>8</v>
      </c>
      <c r="C1711" s="36" t="s">
        <v>1215</v>
      </c>
      <c r="D1711" s="30">
        <v>2123.85380514322</v>
      </c>
      <c r="E1711" s="30"/>
      <c r="F1711" s="30"/>
      <c r="G1711" s="30"/>
      <c r="H1711" s="30"/>
      <c r="I1711" s="30"/>
      <c r="J1711" s="30"/>
      <c r="K1711" s="30"/>
      <c r="L1711" s="30"/>
      <c r="M1711" s="30">
        <v>500.0</v>
      </c>
      <c r="N1711" s="30"/>
      <c r="O1711" s="30">
        <v>500.0</v>
      </c>
      <c r="P1711" s="30"/>
      <c r="Q1711" s="30">
        <v>500.0</v>
      </c>
      <c r="R1711" s="30">
        <v>500.0</v>
      </c>
      <c r="S1711" s="30"/>
      <c r="T1711" s="30"/>
    </row>
    <row r="1712" spans="8:8" ht="27.75" customHeight="1">
      <c r="A1712" s="36" t="s">
        <v>404</v>
      </c>
      <c r="B1712" s="36" t="s">
        <v>8</v>
      </c>
      <c r="C1712" s="36" t="s">
        <v>1216</v>
      </c>
      <c r="D1712" s="30">
        <v>142.595530326276</v>
      </c>
      <c r="E1712" s="30"/>
      <c r="F1712" s="30"/>
      <c r="G1712" s="30"/>
      <c r="H1712" s="30"/>
      <c r="I1712" s="30"/>
      <c r="J1712" s="30"/>
      <c r="K1712" s="30"/>
      <c r="L1712" s="30"/>
      <c r="M1712" s="30"/>
      <c r="N1712" s="30"/>
      <c r="O1712" s="30"/>
      <c r="P1712" s="30"/>
      <c r="Q1712" s="30"/>
      <c r="R1712" s="30"/>
      <c r="S1712" s="30"/>
      <c r="T1712" s="30"/>
    </row>
    <row r="1713" spans="8:8" ht="27.75" customHeight="1">
      <c r="A1713" s="36" t="s">
        <v>405</v>
      </c>
      <c r="B1713" s="36" t="s">
        <v>181</v>
      </c>
      <c r="C1713" s="36" t="s">
        <v>1217</v>
      </c>
      <c r="D1713" s="30">
        <v>2411.88977579528</v>
      </c>
      <c r="E1713" s="30"/>
      <c r="F1713" s="30"/>
      <c r="G1713" s="30"/>
      <c r="H1713" s="30"/>
      <c r="I1713" s="30"/>
      <c r="J1713" s="30"/>
      <c r="K1713" s="30"/>
      <c r="L1713" s="30"/>
      <c r="M1713" s="30"/>
      <c r="N1713" s="30">
        <v>3000.0</v>
      </c>
      <c r="O1713" s="30"/>
      <c r="P1713" s="30"/>
      <c r="Q1713" s="30"/>
      <c r="R1713" s="30"/>
      <c r="S1713" s="30"/>
      <c r="T1713" s="30"/>
    </row>
    <row r="1714" spans="8:8" ht="27.75" customHeight="1">
      <c r="A1714" s="35" t="s">
        <v>414</v>
      </c>
      <c r="B1714" s="36" t="s">
        <v>8</v>
      </c>
      <c r="C1714" s="36" t="s">
        <v>1218</v>
      </c>
      <c r="D1714" s="30">
        <v>51.1034183673469</v>
      </c>
      <c r="E1714" s="30"/>
      <c r="F1714" s="30"/>
      <c r="G1714" s="30"/>
      <c r="H1714" s="30"/>
      <c r="I1714" s="30"/>
      <c r="J1714" s="30"/>
      <c r="K1714" s="30"/>
      <c r="L1714" s="30"/>
      <c r="M1714" s="30"/>
      <c r="N1714" s="30"/>
      <c r="O1714" s="30"/>
      <c r="P1714" s="30"/>
      <c r="Q1714" s="30"/>
      <c r="R1714" s="30"/>
      <c r="S1714" s="30"/>
      <c r="T1714" s="30"/>
    </row>
    <row r="1715" spans="8:8" ht="27.75" customHeight="1">
      <c r="A1715" s="36" t="s">
        <v>414</v>
      </c>
      <c r="B1715" s="36" t="s">
        <v>102</v>
      </c>
      <c r="C1715" s="36" t="s">
        <v>1219</v>
      </c>
      <c r="D1715" s="30">
        <v>12915.5743743034</v>
      </c>
      <c r="E1715" s="30"/>
      <c r="F1715" s="30"/>
      <c r="G1715" s="30"/>
      <c r="H1715" s="30"/>
      <c r="I1715" s="30"/>
      <c r="J1715" s="30"/>
      <c r="K1715" s="30"/>
      <c r="L1715" s="30"/>
      <c r="M1715" s="30">
        <v>4500.0</v>
      </c>
      <c r="N1715" s="30"/>
      <c r="O1715" s="30"/>
      <c r="P1715" s="30">
        <v>4500.0</v>
      </c>
      <c r="Q1715" s="30"/>
      <c r="R1715" s="30">
        <v>4500.0</v>
      </c>
      <c r="S1715" s="30"/>
      <c r="T1715" s="30"/>
    </row>
    <row r="1716" spans="8:8" ht="27.75" customHeight="1">
      <c r="A1716" s="36" t="s">
        <v>414</v>
      </c>
      <c r="B1716" s="36" t="s">
        <v>102</v>
      </c>
      <c r="C1716" s="36" t="s">
        <v>1220</v>
      </c>
      <c r="D1716" s="30">
        <v>4516.4050562367</v>
      </c>
      <c r="E1716" s="30"/>
      <c r="F1716" s="30"/>
      <c r="G1716" s="30"/>
      <c r="H1716" s="30"/>
      <c r="I1716" s="30"/>
      <c r="J1716" s="30">
        <v>5000.0</v>
      </c>
      <c r="K1716" s="30"/>
      <c r="L1716" s="30"/>
      <c r="M1716" s="30"/>
      <c r="N1716" s="30"/>
      <c r="O1716" s="30"/>
      <c r="P1716" s="30"/>
      <c r="Q1716" s="30"/>
      <c r="R1716" s="30"/>
      <c r="S1716" s="30"/>
      <c r="T1716" s="30"/>
    </row>
    <row r="1717" spans="8:8" ht="27.75" customHeight="1">
      <c r="A1717" s="36" t="s">
        <v>414</v>
      </c>
      <c r="B1717" s="36" t="s">
        <v>331</v>
      </c>
      <c r="C1717" s="36" t="s">
        <v>1221</v>
      </c>
      <c r="D1717" s="30">
        <v>3585.00352941176</v>
      </c>
      <c r="E1717" s="30"/>
      <c r="F1717" s="30"/>
      <c r="G1717" s="30"/>
      <c r="H1717" s="30"/>
      <c r="I1717" s="30"/>
      <c r="J1717" s="30"/>
      <c r="K1717" s="30">
        <v>2500.0</v>
      </c>
      <c r="L1717" s="30"/>
      <c r="M1717" s="30">
        <v>2500.0</v>
      </c>
      <c r="N1717" s="30"/>
      <c r="O1717" s="30"/>
      <c r="P1717" s="30"/>
      <c r="Q1717" s="30"/>
      <c r="R1717" s="30"/>
      <c r="S1717" s="30"/>
      <c r="T1717" s="30"/>
    </row>
    <row r="1718" spans="8:8" ht="27.75" customHeight="1">
      <c r="A1718" s="36" t="s">
        <v>422</v>
      </c>
      <c r="B1718" s="36" t="s">
        <v>8</v>
      </c>
      <c r="C1718" s="36" t="s">
        <v>1222</v>
      </c>
      <c r="D1718" s="30">
        <v>316.145411326995</v>
      </c>
      <c r="E1718" s="30"/>
      <c r="F1718" s="30"/>
      <c r="G1718" s="30"/>
      <c r="H1718" s="30"/>
      <c r="I1718" s="30"/>
      <c r="J1718" s="30"/>
      <c r="K1718" s="30"/>
      <c r="L1718" s="30"/>
      <c r="M1718" s="30"/>
      <c r="N1718" s="30"/>
      <c r="O1718" s="30"/>
      <c r="P1718" s="30"/>
      <c r="Q1718" s="30"/>
      <c r="R1718" s="30"/>
      <c r="S1718" s="30"/>
      <c r="T1718" s="30"/>
    </row>
    <row r="1719" spans="8:8" ht="27.75" customHeight="1">
      <c r="A1719" s="36" t="s">
        <v>423</v>
      </c>
      <c r="B1719" s="36" t="s">
        <v>141</v>
      </c>
      <c r="C1719" s="36" t="s">
        <v>1223</v>
      </c>
      <c r="D1719" s="30">
        <v>6509.84441805226</v>
      </c>
      <c r="E1719" s="30"/>
      <c r="F1719" s="30"/>
      <c r="G1719" s="30"/>
      <c r="H1719" s="30"/>
      <c r="I1719" s="30"/>
      <c r="J1719" s="30"/>
      <c r="K1719" s="30"/>
      <c r="L1719" s="30">
        <v>3500.0</v>
      </c>
      <c r="M1719" s="30"/>
      <c r="N1719" s="30"/>
      <c r="O1719" s="30">
        <v>3500.0</v>
      </c>
      <c r="P1719" s="30"/>
      <c r="Q1719" s="30"/>
      <c r="R1719" s="30"/>
      <c r="S1719" s="30"/>
      <c r="T1719" s="30"/>
    </row>
    <row r="1720" spans="8:8" ht="27.75" customHeight="1">
      <c r="A1720" s="35" t="s">
        <v>423</v>
      </c>
      <c r="B1720" s="36" t="s">
        <v>8</v>
      </c>
      <c r="C1720" s="36" t="s">
        <v>1224</v>
      </c>
      <c r="D1720" s="30">
        <v>61.9989589839684</v>
      </c>
      <c r="E1720" s="30"/>
      <c r="F1720" s="30"/>
      <c r="G1720" s="30"/>
      <c r="H1720" s="30"/>
      <c r="I1720" s="30"/>
      <c r="J1720" s="30"/>
      <c r="K1720" s="30"/>
      <c r="L1720" s="30"/>
      <c r="M1720" s="30"/>
      <c r="N1720" s="30"/>
      <c r="O1720" s="30"/>
      <c r="P1720" s="30"/>
      <c r="Q1720" s="30"/>
      <c r="R1720" s="30"/>
      <c r="S1720" s="30"/>
      <c r="T1720" s="30"/>
    </row>
    <row r="1721" spans="8:8" ht="27.75" customHeight="1">
      <c r="A1721" s="36" t="s">
        <v>428</v>
      </c>
      <c r="B1721" s="36" t="s">
        <v>429</v>
      </c>
      <c r="C1721" s="36" t="s">
        <v>1225</v>
      </c>
      <c r="D1721" s="30">
        <v>2090.21976682565</v>
      </c>
      <c r="E1721" s="30"/>
      <c r="F1721" s="30"/>
      <c r="G1721" s="30"/>
      <c r="H1721" s="30"/>
      <c r="I1721" s="30"/>
      <c r="J1721" s="30"/>
      <c r="K1721" s="30"/>
      <c r="L1721" s="30"/>
      <c r="M1721" s="30"/>
      <c r="N1721" s="30">
        <v>2100.0</v>
      </c>
      <c r="O1721" s="30"/>
      <c r="P1721" s="30"/>
      <c r="Q1721" s="30"/>
      <c r="R1721" s="30"/>
      <c r="S1721" s="30"/>
      <c r="T1721" s="30"/>
    </row>
    <row r="1722" spans="8:8" ht="27.75" customHeight="1">
      <c r="A1722" s="36" t="s">
        <v>435</v>
      </c>
      <c r="B1722" s="36" t="s">
        <v>8</v>
      </c>
      <c r="C1722" s="36" t="s">
        <v>1226</v>
      </c>
      <c r="D1722" s="30">
        <v>148.772898565896</v>
      </c>
      <c r="E1722" s="30"/>
      <c r="F1722" s="30"/>
      <c r="G1722" s="30"/>
      <c r="H1722" s="30"/>
      <c r="I1722" s="30"/>
      <c r="J1722" s="30"/>
      <c r="K1722" s="30"/>
      <c r="L1722" s="30">
        <v>100.0</v>
      </c>
      <c r="M1722" s="30"/>
      <c r="N1722" s="30"/>
      <c r="O1722" s="30"/>
      <c r="P1722" s="30"/>
      <c r="Q1722" s="30"/>
      <c r="R1722" s="30"/>
      <c r="S1722" s="30"/>
      <c r="T1722" s="30"/>
    </row>
    <row r="1723" spans="8:8" ht="27.75" customHeight="1">
      <c r="A1723" s="36" t="s">
        <v>436</v>
      </c>
      <c r="B1723" s="36" t="s">
        <v>1227</v>
      </c>
      <c r="C1723" s="36" t="s">
        <v>1228</v>
      </c>
      <c r="D1723" s="30">
        <v>15372.7561913795</v>
      </c>
      <c r="E1723" s="30"/>
      <c r="F1723" s="30"/>
      <c r="G1723" s="30"/>
      <c r="H1723" s="30"/>
      <c r="I1723" s="30">
        <v>3000.0</v>
      </c>
      <c r="J1723" s="30"/>
      <c r="K1723" s="30"/>
      <c r="L1723" s="30">
        <v>3000.0</v>
      </c>
      <c r="M1723" s="30"/>
      <c r="N1723" s="30">
        <v>3000.0</v>
      </c>
      <c r="O1723" s="30"/>
      <c r="P1723" s="30">
        <v>3000.0</v>
      </c>
      <c r="Q1723" s="30"/>
      <c r="R1723" s="30"/>
      <c r="S1723" s="30">
        <v>3000.0</v>
      </c>
      <c r="T1723" s="30"/>
    </row>
    <row r="1724" spans="8:8" ht="27.75" customHeight="1">
      <c r="A1724" s="35" t="s">
        <v>447</v>
      </c>
      <c r="B1724" s="36" t="s">
        <v>8</v>
      </c>
      <c r="C1724" s="36" t="s">
        <v>1229</v>
      </c>
      <c r="D1724" s="30">
        <v>35.6269487750557</v>
      </c>
      <c r="E1724" s="30"/>
      <c r="F1724" s="30"/>
      <c r="G1724" s="30"/>
      <c r="H1724" s="30"/>
      <c r="I1724" s="30"/>
      <c r="J1724" s="30"/>
      <c r="K1724" s="30"/>
      <c r="L1724" s="30"/>
      <c r="M1724" s="30"/>
      <c r="N1724" s="30"/>
      <c r="O1724" s="30"/>
      <c r="P1724" s="30"/>
      <c r="Q1724" s="30"/>
      <c r="R1724" s="30"/>
      <c r="S1724" s="30"/>
      <c r="T1724" s="30"/>
    </row>
    <row r="1725" spans="8:8" ht="27.75" customHeight="1">
      <c r="A1725" s="36" t="s">
        <v>450</v>
      </c>
      <c r="B1725" s="36" t="s">
        <v>8</v>
      </c>
      <c r="C1725" s="36" t="s">
        <v>1230</v>
      </c>
      <c r="D1725" s="30">
        <v>67.4456555590159</v>
      </c>
      <c r="E1725" s="30"/>
      <c r="F1725" s="30"/>
      <c r="G1725" s="30"/>
      <c r="H1725" s="30"/>
      <c r="I1725" s="30"/>
      <c r="J1725" s="30"/>
      <c r="K1725" s="30">
        <v>100.0</v>
      </c>
      <c r="L1725" s="30"/>
      <c r="M1725" s="30"/>
      <c r="N1725" s="30"/>
      <c r="O1725" s="30"/>
      <c r="P1725" s="30"/>
      <c r="Q1725" s="30"/>
      <c r="R1725" s="30"/>
      <c r="S1725" s="30"/>
      <c r="T1725" s="30"/>
    </row>
    <row r="1726" spans="8:8" ht="27.75" customHeight="1">
      <c r="A1726" s="35" t="s">
        <v>452</v>
      </c>
      <c r="B1726" s="36" t="s">
        <v>8</v>
      </c>
      <c r="C1726" s="36" t="s">
        <v>1231</v>
      </c>
      <c r="D1726" s="30">
        <v>302.634411397671</v>
      </c>
      <c r="E1726" s="30"/>
      <c r="F1726" s="30"/>
      <c r="G1726" s="30"/>
      <c r="H1726" s="30"/>
      <c r="I1726" s="30"/>
      <c r="J1726" s="30"/>
      <c r="K1726" s="30"/>
      <c r="L1726" s="30"/>
      <c r="M1726" s="30"/>
      <c r="N1726" s="30"/>
      <c r="O1726" s="30"/>
      <c r="P1726" s="30"/>
      <c r="Q1726" s="30"/>
      <c r="R1726" s="30">
        <v>200.0</v>
      </c>
      <c r="S1726" s="30"/>
      <c r="T1726" s="30"/>
    </row>
    <row r="1727" spans="8:8" ht="27.75" customHeight="1">
      <c r="A1727" s="35" t="s">
        <v>453</v>
      </c>
      <c r="B1727" s="36" t="s">
        <v>60</v>
      </c>
      <c r="C1727" s="36" t="s">
        <v>1232</v>
      </c>
      <c r="D1727" s="30">
        <v>106558.061511782</v>
      </c>
      <c r="E1727" s="30"/>
      <c r="F1727" s="30"/>
      <c r="G1727" s="30"/>
      <c r="H1727" s="30"/>
      <c r="I1727" s="30">
        <v>9369.39635480442</v>
      </c>
      <c r="J1727" s="30">
        <v>6977.21516326703</v>
      </c>
      <c r="K1727" s="30">
        <v>9369.40680069119</v>
      </c>
      <c r="L1727" s="30">
        <v>8771.35889133515</v>
      </c>
      <c r="M1727" s="30">
        <v>8372.66028509779</v>
      </c>
      <c r="N1727" s="30">
        <v>8572.00958821647</v>
      </c>
      <c r="O1727" s="30">
        <v>8173.31098197911</v>
      </c>
      <c r="P1727" s="30">
        <v>7973.96167886043</v>
      </c>
      <c r="Q1727" s="30">
        <v>9568.75610380987</v>
      </c>
      <c r="R1727" s="30">
        <v>8771.35889133515</v>
      </c>
      <c r="S1727" s="30">
        <v>9170.05749757251</v>
      </c>
      <c r="T1727" s="30">
        <v>9369.40680069119</v>
      </c>
    </row>
    <row r="1728" spans="8:8" ht="27.75" customHeight="1">
      <c r="A1728" s="35" t="s">
        <v>453</v>
      </c>
      <c r="B1728" s="36" t="s">
        <v>141</v>
      </c>
      <c r="C1728" s="36" t="s">
        <v>1233</v>
      </c>
      <c r="D1728" s="30">
        <v>201990.556626134</v>
      </c>
      <c r="E1728" s="30"/>
      <c r="F1728" s="30"/>
      <c r="G1728" s="30"/>
      <c r="H1728" s="30"/>
      <c r="I1728" s="30">
        <v>17581.1852998198</v>
      </c>
      <c r="J1728" s="30">
        <v>13092.3816238395</v>
      </c>
      <c r="K1728" s="30">
        <v>17581.2049009834</v>
      </c>
      <c r="L1728" s="30">
        <v>16458.9990816974</v>
      </c>
      <c r="M1728" s="30">
        <v>15710.8618688401</v>
      </c>
      <c r="N1728" s="30">
        <v>16084.9304752688</v>
      </c>
      <c r="O1728" s="30">
        <v>15336.7932624114</v>
      </c>
      <c r="P1728" s="30">
        <v>14962.7246559828</v>
      </c>
      <c r="Q1728" s="30">
        <v>17955.2735074121</v>
      </c>
      <c r="R1728" s="30">
        <v>16458.9990816974</v>
      </c>
      <c r="S1728" s="30">
        <v>17207.1362945547</v>
      </c>
      <c r="T1728" s="30">
        <v>17581.2049009834</v>
      </c>
    </row>
    <row r="1729" spans="8:8" ht="27.75" customHeight="1">
      <c r="A1729" s="35" t="s">
        <v>453</v>
      </c>
      <c r="B1729" s="36" t="s">
        <v>8</v>
      </c>
      <c r="C1729" s="36" t="s">
        <v>1234</v>
      </c>
      <c r="D1729" s="30">
        <v>578.738151658768</v>
      </c>
      <c r="E1729" s="30"/>
      <c r="F1729" s="30"/>
      <c r="G1729" s="30"/>
      <c r="H1729" s="30"/>
      <c r="I1729" s="30"/>
      <c r="J1729" s="30">
        <v>600.0</v>
      </c>
      <c r="K1729" s="30"/>
      <c r="L1729" s="30"/>
      <c r="M1729" s="30"/>
      <c r="N1729" s="30"/>
      <c r="O1729" s="30"/>
      <c r="P1729" s="30"/>
      <c r="Q1729" s="30"/>
      <c r="R1729" s="30"/>
      <c r="S1729" s="30"/>
      <c r="T1729" s="30"/>
    </row>
    <row r="1730" spans="8:8" ht="27.75" customHeight="1">
      <c r="A1730" s="36" t="s">
        <v>458</v>
      </c>
      <c r="B1730" s="36" t="s">
        <v>249</v>
      </c>
      <c r="C1730" s="36" t="s">
        <v>1235</v>
      </c>
      <c r="D1730" s="30">
        <v>4301.94550423918</v>
      </c>
      <c r="E1730" s="30"/>
      <c r="F1730" s="30"/>
      <c r="G1730" s="30"/>
      <c r="H1730" s="30"/>
      <c r="I1730" s="30"/>
      <c r="J1730" s="30"/>
      <c r="K1730" s="30"/>
      <c r="L1730" s="30">
        <v>2500.0</v>
      </c>
      <c r="M1730" s="30"/>
      <c r="N1730" s="30">
        <v>2500.0</v>
      </c>
      <c r="O1730" s="30"/>
      <c r="P1730" s="30"/>
      <c r="Q1730" s="30"/>
      <c r="R1730" s="30"/>
      <c r="S1730" s="30"/>
      <c r="T1730" s="30"/>
    </row>
    <row r="1731" spans="8:8" ht="27.75" customHeight="1">
      <c r="A1731" s="36" t="s">
        <v>463</v>
      </c>
      <c r="B1731" s="36" t="s">
        <v>8</v>
      </c>
      <c r="C1731" s="36" t="s">
        <v>1236</v>
      </c>
      <c r="D1731" s="30">
        <v>823.352202619331</v>
      </c>
      <c r="E1731" s="30"/>
      <c r="F1731" s="30"/>
      <c r="G1731" s="30"/>
      <c r="H1731" s="30"/>
      <c r="I1731" s="30"/>
      <c r="J1731" s="30"/>
      <c r="K1731" s="30"/>
      <c r="L1731" s="30"/>
      <c r="M1731" s="30"/>
      <c r="N1731" s="30"/>
      <c r="O1731" s="30"/>
      <c r="P1731" s="30"/>
      <c r="Q1731" s="30"/>
      <c r="R1731" s="30">
        <v>200.0</v>
      </c>
      <c r="S1731" s="30"/>
      <c r="T1731" s="30"/>
    </row>
    <row r="1732" spans="8:8" ht="27.75" customHeight="1">
      <c r="A1732" s="36" t="s">
        <v>464</v>
      </c>
      <c r="B1732" s="36" t="s">
        <v>8</v>
      </c>
      <c r="C1732" s="36" t="s">
        <v>1237</v>
      </c>
      <c r="D1732" s="30">
        <v>27.0567596002104</v>
      </c>
      <c r="E1732" s="30"/>
      <c r="F1732" s="30"/>
      <c r="G1732" s="30"/>
      <c r="H1732" s="30"/>
      <c r="I1732" s="30"/>
      <c r="J1732" s="30"/>
      <c r="K1732" s="30"/>
      <c r="L1732" s="30"/>
      <c r="M1732" s="30"/>
      <c r="N1732" s="30"/>
      <c r="O1732" s="30"/>
      <c r="P1732" s="30"/>
      <c r="Q1732" s="30"/>
      <c r="R1732" s="30"/>
      <c r="S1732" s="30"/>
      <c r="T1732" s="30"/>
    </row>
    <row r="1733" spans="8:8" ht="27.75" customHeight="1">
      <c r="A1733" s="36" t="s">
        <v>465</v>
      </c>
      <c r="B1733" s="36" t="s">
        <v>8</v>
      </c>
      <c r="C1733" s="36" t="s">
        <v>1238</v>
      </c>
      <c r="D1733" s="30">
        <v>480.935311944822</v>
      </c>
      <c r="E1733" s="30"/>
      <c r="F1733" s="30"/>
      <c r="G1733" s="30"/>
      <c r="H1733" s="30"/>
      <c r="I1733" s="30"/>
      <c r="J1733" s="30"/>
      <c r="K1733" s="30"/>
      <c r="L1733" s="30"/>
      <c r="M1733" s="30"/>
      <c r="N1733" s="30"/>
      <c r="O1733" s="30"/>
      <c r="P1733" s="30"/>
      <c r="Q1733" s="30"/>
      <c r="R1733" s="30"/>
      <c r="S1733" s="30"/>
      <c r="T1733" s="30"/>
    </row>
    <row r="1734" spans="8:8" ht="27.75" customHeight="1">
      <c r="A1734" s="36" t="s">
        <v>467</v>
      </c>
      <c r="B1734" s="36" t="s">
        <v>8</v>
      </c>
      <c r="C1734" s="36" t="s">
        <v>1239</v>
      </c>
      <c r="D1734" s="30">
        <v>771.703271784904</v>
      </c>
      <c r="E1734" s="30"/>
      <c r="F1734" s="30"/>
      <c r="G1734" s="30"/>
      <c r="H1734" s="30"/>
      <c r="I1734" s="30"/>
      <c r="J1734" s="30"/>
      <c r="K1734" s="30"/>
      <c r="L1734" s="30"/>
      <c r="M1734" s="30"/>
      <c r="N1734" s="30"/>
      <c r="O1734" s="30"/>
      <c r="P1734" s="30"/>
      <c r="Q1734" s="30"/>
      <c r="R1734" s="30"/>
      <c r="S1734" s="30"/>
      <c r="T1734" s="30"/>
    </row>
    <row r="1735" spans="8:8" ht="27.75" customHeight="1">
      <c r="A1735" s="36" t="s">
        <v>468</v>
      </c>
      <c r="B1735" s="36" t="s">
        <v>8</v>
      </c>
      <c r="C1735" s="36" t="s">
        <v>1240</v>
      </c>
      <c r="D1735" s="30">
        <v>44.3254011570789</v>
      </c>
      <c r="E1735" s="30"/>
      <c r="F1735" s="30"/>
      <c r="G1735" s="30"/>
      <c r="H1735" s="30"/>
      <c r="I1735" s="30"/>
      <c r="J1735" s="30"/>
      <c r="K1735" s="30">
        <v>50.0</v>
      </c>
      <c r="L1735" s="30"/>
      <c r="M1735" s="30"/>
      <c r="N1735" s="30"/>
      <c r="O1735" s="30"/>
      <c r="P1735" s="30"/>
      <c r="Q1735" s="30"/>
      <c r="R1735" s="30"/>
      <c r="S1735" s="30"/>
      <c r="T1735" s="30"/>
    </row>
    <row r="1736" spans="8:8" ht="27.75" customHeight="1">
      <c r="A1736" s="36" t="s">
        <v>470</v>
      </c>
      <c r="B1736" s="36" t="s">
        <v>8</v>
      </c>
      <c r="C1736" s="36" t="s">
        <v>1241</v>
      </c>
      <c r="D1736" s="30">
        <v>100.251538286235</v>
      </c>
      <c r="E1736" s="30"/>
      <c r="F1736" s="30"/>
      <c r="G1736" s="30"/>
      <c r="H1736" s="30"/>
      <c r="I1736" s="30"/>
      <c r="J1736" s="30"/>
      <c r="K1736" s="30">
        <v>100.0</v>
      </c>
      <c r="L1736" s="30"/>
      <c r="M1736" s="30"/>
      <c r="N1736" s="30"/>
      <c r="O1736" s="30"/>
      <c r="P1736" s="30"/>
      <c r="Q1736" s="30"/>
      <c r="R1736" s="30"/>
      <c r="S1736" s="30"/>
      <c r="T1736" s="30"/>
    </row>
    <row r="1737" spans="8:8" ht="27.75" customHeight="1">
      <c r="A1737" s="36" t="s">
        <v>471</v>
      </c>
      <c r="B1737" s="36" t="s">
        <v>8</v>
      </c>
      <c r="C1737" s="36" t="s">
        <v>1242</v>
      </c>
      <c r="D1737" s="30">
        <v>75.030487804878</v>
      </c>
      <c r="E1737" s="30"/>
      <c r="F1737" s="30"/>
      <c r="G1737" s="30"/>
      <c r="H1737" s="30"/>
      <c r="I1737" s="30"/>
      <c r="J1737" s="30"/>
      <c r="K1737" s="30"/>
      <c r="L1737" s="30"/>
      <c r="M1737" s="30"/>
      <c r="N1737" s="30"/>
      <c r="O1737" s="30"/>
      <c r="P1737" s="30"/>
      <c r="Q1737" s="30"/>
      <c r="R1737" s="30"/>
      <c r="S1737" s="30"/>
      <c r="T1737" s="30"/>
    </row>
    <row r="1738" spans="8:8" ht="27.75" customHeight="1">
      <c r="A1738" s="36" t="s">
        <v>471</v>
      </c>
      <c r="B1738" s="36" t="s">
        <v>8</v>
      </c>
      <c r="C1738" s="36" t="s">
        <v>1243</v>
      </c>
      <c r="D1738" s="30">
        <v>171.736449864499</v>
      </c>
      <c r="E1738" s="30"/>
      <c r="F1738" s="30"/>
      <c r="G1738" s="30"/>
      <c r="H1738" s="30"/>
      <c r="I1738" s="30"/>
      <c r="J1738" s="30"/>
      <c r="K1738" s="30"/>
      <c r="L1738" s="30"/>
      <c r="M1738" s="30"/>
      <c r="N1738" s="30"/>
      <c r="O1738" s="30"/>
      <c r="P1738" s="30"/>
      <c r="Q1738" s="30"/>
      <c r="R1738" s="30"/>
      <c r="S1738" s="30"/>
      <c r="T1738" s="30"/>
    </row>
    <row r="1739" spans="8:8" ht="27.75" customHeight="1">
      <c r="A1739" s="36" t="s">
        <v>472</v>
      </c>
      <c r="B1739" s="36" t="s">
        <v>8</v>
      </c>
      <c r="C1739" s="36" t="s">
        <v>1244</v>
      </c>
      <c r="D1739" s="30">
        <v>335.090888252149</v>
      </c>
      <c r="E1739" s="30"/>
      <c r="F1739" s="30"/>
      <c r="G1739" s="30"/>
      <c r="H1739" s="30"/>
      <c r="I1739" s="30"/>
      <c r="J1739" s="30"/>
      <c r="K1739" s="30"/>
      <c r="L1739" s="30"/>
      <c r="M1739" s="30"/>
      <c r="N1739" s="30"/>
      <c r="O1739" s="30"/>
      <c r="P1739" s="30"/>
      <c r="Q1739" s="30"/>
      <c r="R1739" s="30"/>
      <c r="S1739" s="30"/>
      <c r="T1739" s="30"/>
    </row>
    <row r="1740" spans="8:8" ht="27.75" customHeight="1">
      <c r="A1740" s="36" t="s">
        <v>473</v>
      </c>
      <c r="B1740" s="36" t="s">
        <v>8</v>
      </c>
      <c r="C1740" s="36" t="s">
        <v>1245</v>
      </c>
      <c r="D1740" s="30">
        <v>19.896144278607</v>
      </c>
      <c r="E1740" s="30"/>
      <c r="F1740" s="30"/>
      <c r="G1740" s="30"/>
      <c r="H1740" s="30"/>
      <c r="I1740" s="30">
        <v>300.0</v>
      </c>
      <c r="J1740" s="30"/>
      <c r="K1740" s="30"/>
      <c r="L1740" s="30"/>
      <c r="M1740" s="30"/>
      <c r="N1740" s="30"/>
      <c r="O1740" s="30"/>
      <c r="P1740" s="30"/>
      <c r="Q1740" s="30"/>
      <c r="R1740" s="30"/>
      <c r="S1740" s="30"/>
      <c r="T1740" s="30"/>
    </row>
    <row r="1741" spans="8:8" ht="27.75" customHeight="1">
      <c r="A1741" s="36" t="s">
        <v>474</v>
      </c>
      <c r="B1741" s="36" t="s">
        <v>8</v>
      </c>
      <c r="C1741" s="36" t="s">
        <v>1246</v>
      </c>
      <c r="D1741" s="30">
        <v>168.570771063461</v>
      </c>
      <c r="E1741" s="30"/>
      <c r="F1741" s="30"/>
      <c r="G1741" s="30"/>
      <c r="H1741" s="30"/>
      <c r="I1741" s="30"/>
      <c r="J1741" s="30"/>
      <c r="K1741" s="30"/>
      <c r="L1741" s="30"/>
      <c r="M1741" s="30"/>
      <c r="N1741" s="30"/>
      <c r="O1741" s="30"/>
      <c r="P1741" s="30"/>
      <c r="Q1741" s="30"/>
      <c r="R1741" s="30"/>
      <c r="S1741" s="30"/>
      <c r="T1741" s="30"/>
    </row>
    <row r="1742" spans="8:8" ht="27.75" customHeight="1">
      <c r="A1742" s="36" t="s">
        <v>475</v>
      </c>
      <c r="B1742" s="36" t="s">
        <v>8</v>
      </c>
      <c r="C1742" s="36" t="s">
        <v>1247</v>
      </c>
      <c r="D1742" s="30">
        <v>34.0159162303665</v>
      </c>
      <c r="E1742" s="30"/>
      <c r="F1742" s="30"/>
      <c r="G1742" s="30"/>
      <c r="H1742" s="30"/>
      <c r="I1742" s="30"/>
      <c r="J1742" s="30"/>
      <c r="K1742" s="30"/>
      <c r="L1742" s="30"/>
      <c r="M1742" s="30"/>
      <c r="N1742" s="30"/>
      <c r="O1742" s="30"/>
      <c r="P1742" s="30"/>
      <c r="Q1742" s="30"/>
      <c r="R1742" s="30"/>
      <c r="S1742" s="30"/>
      <c r="T1742" s="30"/>
    </row>
    <row r="1743" spans="8:8" ht="27.75" customHeight="1">
      <c r="A1743" s="35" t="s">
        <v>476</v>
      </c>
      <c r="B1743" s="36" t="s">
        <v>401</v>
      </c>
      <c r="C1743" s="36" t="s">
        <v>1248</v>
      </c>
      <c r="D1743" s="30">
        <v>14.0322413435621</v>
      </c>
      <c r="E1743" s="30"/>
      <c r="F1743" s="30"/>
      <c r="G1743" s="30"/>
      <c r="H1743" s="30"/>
      <c r="I1743" s="30"/>
      <c r="J1743" s="30"/>
      <c r="K1743" s="30">
        <v>50.0</v>
      </c>
      <c r="L1743" s="30"/>
      <c r="M1743" s="30"/>
      <c r="N1743" s="30"/>
      <c r="O1743" s="30"/>
      <c r="P1743" s="30"/>
      <c r="Q1743" s="30"/>
      <c r="R1743" s="30"/>
      <c r="S1743" s="30"/>
      <c r="T1743" s="30"/>
    </row>
    <row r="1744" spans="8:8" ht="27.75" customHeight="1">
      <c r="A1744" s="36" t="s">
        <v>477</v>
      </c>
      <c r="B1744" s="36" t="s">
        <v>8</v>
      </c>
      <c r="C1744" s="36" t="s">
        <v>1249</v>
      </c>
      <c r="D1744" s="30">
        <v>693.809895037196</v>
      </c>
      <c r="E1744" s="30"/>
      <c r="F1744" s="30"/>
      <c r="G1744" s="30"/>
      <c r="H1744" s="30"/>
      <c r="I1744" s="30"/>
      <c r="J1744" s="30"/>
      <c r="K1744" s="30"/>
      <c r="L1744" s="30"/>
      <c r="M1744" s="30"/>
      <c r="N1744" s="30"/>
      <c r="O1744" s="30"/>
      <c r="P1744" s="30"/>
      <c r="Q1744" s="30"/>
      <c r="R1744" s="30"/>
      <c r="S1744" s="30"/>
      <c r="T1744" s="30"/>
    </row>
    <row r="1745" spans="8:8" ht="27.75" customHeight="1">
      <c r="A1745" s="35" t="s">
        <v>477</v>
      </c>
      <c r="B1745" s="36" t="s">
        <v>387</v>
      </c>
      <c r="C1745" s="36" t="s">
        <v>1250</v>
      </c>
      <c r="D1745" s="30">
        <v>13869.3030800169</v>
      </c>
      <c r="E1745" s="30"/>
      <c r="F1745" s="30"/>
      <c r="G1745" s="30"/>
      <c r="H1745" s="30"/>
      <c r="I1745" s="30">
        <v>4000.0</v>
      </c>
      <c r="J1745" s="30"/>
      <c r="K1745" s="30"/>
      <c r="L1745" s="30">
        <v>4000.0</v>
      </c>
      <c r="M1745" s="30"/>
      <c r="N1745" s="30"/>
      <c r="O1745" s="30">
        <v>4000.0</v>
      </c>
      <c r="P1745" s="30"/>
      <c r="Q1745" s="30"/>
      <c r="R1745" s="30"/>
      <c r="S1745" s="30"/>
      <c r="T1745" s="30"/>
    </row>
    <row r="1746" spans="8:8" ht="27.75" customHeight="1">
      <c r="A1746" s="36" t="s">
        <v>477</v>
      </c>
      <c r="B1746" s="36" t="s">
        <v>480</v>
      </c>
      <c r="C1746" s="36" t="s">
        <v>1251</v>
      </c>
      <c r="D1746" s="30">
        <v>185346.151634126</v>
      </c>
      <c r="E1746" s="30"/>
      <c r="F1746" s="30"/>
      <c r="G1746" s="30"/>
      <c r="H1746" s="30"/>
      <c r="I1746" s="30">
        <v>15666.9749138582</v>
      </c>
      <c r="J1746" s="30">
        <v>11666.9047601389</v>
      </c>
      <c r="K1746" s="30">
        <v>15666.9923808795</v>
      </c>
      <c r="L1746" s="30">
        <v>14666.9704756944</v>
      </c>
      <c r="M1746" s="30">
        <v>14000.2892055709</v>
      </c>
      <c r="N1746" s="30">
        <v>14333.6298406326</v>
      </c>
      <c r="O1746" s="30">
        <v>13666.9485705092</v>
      </c>
      <c r="P1746" s="30">
        <v>13333.6079354475</v>
      </c>
      <c r="Q1746" s="30">
        <v>16000.3330159412</v>
      </c>
      <c r="R1746" s="30">
        <v>14666.9704756944</v>
      </c>
      <c r="S1746" s="30">
        <v>15333.6517458178</v>
      </c>
      <c r="T1746" s="30">
        <v>15666.9923808795</v>
      </c>
    </row>
    <row r="1747" spans="8:8" ht="27.75" customHeight="1">
      <c r="A1747" s="36" t="s">
        <v>477</v>
      </c>
      <c r="B1747" s="36" t="s">
        <v>480</v>
      </c>
      <c r="C1747" s="36" t="s">
        <v>1252</v>
      </c>
      <c r="D1747" s="30">
        <v>43987.5024405772</v>
      </c>
      <c r="E1747" s="30"/>
      <c r="F1747" s="30"/>
      <c r="G1747" s="30"/>
      <c r="H1747" s="30"/>
      <c r="I1747" s="30">
        <v>3718.18400966958</v>
      </c>
      <c r="J1747" s="30">
        <v>2768.86246132397</v>
      </c>
      <c r="K1747" s="30">
        <v>3718.18815505181</v>
      </c>
      <c r="L1747" s="30">
        <v>3480.85673161985</v>
      </c>
      <c r="M1747" s="30">
        <v>3322.63578266521</v>
      </c>
      <c r="N1747" s="30">
        <v>3401.74625714253</v>
      </c>
      <c r="O1747" s="30">
        <v>3243.52530818789</v>
      </c>
      <c r="P1747" s="30">
        <v>3164.41483371057</v>
      </c>
      <c r="Q1747" s="30">
        <v>3797.29862952913</v>
      </c>
      <c r="R1747" s="30">
        <v>3480.85673161985</v>
      </c>
      <c r="S1747" s="30">
        <v>3639.07768057449</v>
      </c>
      <c r="T1747" s="30">
        <v>3718.18815505181</v>
      </c>
    </row>
    <row r="1748" spans="8:8" ht="27.75" customHeight="1">
      <c r="A1748" s="36" t="s">
        <v>488</v>
      </c>
      <c r="B1748" s="36" t="s">
        <v>8</v>
      </c>
      <c r="C1748" s="36" t="s">
        <v>1253</v>
      </c>
      <c r="D1748" s="30">
        <v>131.080631578947</v>
      </c>
      <c r="E1748" s="30"/>
      <c r="F1748" s="30"/>
      <c r="G1748" s="30"/>
      <c r="H1748" s="30"/>
      <c r="I1748" s="30"/>
      <c r="J1748" s="30"/>
      <c r="K1748" s="30"/>
      <c r="L1748" s="30"/>
      <c r="M1748" s="30"/>
      <c r="N1748" s="30"/>
      <c r="O1748" s="30"/>
      <c r="P1748" s="30"/>
      <c r="Q1748" s="30"/>
      <c r="R1748" s="30"/>
      <c r="S1748" s="30"/>
      <c r="T1748" s="30"/>
    </row>
    <row r="1749" spans="8:8" ht="27.75" customHeight="1">
      <c r="A1749" s="36" t="s">
        <v>489</v>
      </c>
      <c r="B1749" s="36" t="s">
        <v>401</v>
      </c>
      <c r="C1749" s="36" t="s">
        <v>1254</v>
      </c>
      <c r="D1749" s="30">
        <v>8.39671215880893</v>
      </c>
      <c r="E1749" s="30"/>
      <c r="F1749" s="30"/>
      <c r="G1749" s="30"/>
      <c r="H1749" s="30"/>
      <c r="I1749" s="30"/>
      <c r="J1749" s="30"/>
      <c r="K1749" s="30"/>
      <c r="L1749" s="30"/>
      <c r="M1749" s="30"/>
      <c r="N1749" s="30"/>
      <c r="O1749" s="30"/>
      <c r="P1749" s="30"/>
      <c r="Q1749" s="30"/>
      <c r="R1749" s="30"/>
      <c r="S1749" s="30"/>
      <c r="T1749" s="30"/>
    </row>
    <row r="1750" spans="8:8" ht="27.75" customHeight="1">
      <c r="A1750" s="36" t="s">
        <v>490</v>
      </c>
      <c r="B1750" s="36" t="s">
        <v>8</v>
      </c>
      <c r="C1750" s="36" t="s">
        <v>1255</v>
      </c>
      <c r="D1750" s="30">
        <v>82.5251498831419</v>
      </c>
      <c r="E1750" s="30"/>
      <c r="F1750" s="30"/>
      <c r="G1750" s="30"/>
      <c r="H1750" s="30"/>
      <c r="I1750" s="30"/>
      <c r="J1750" s="30"/>
      <c r="K1750" s="30"/>
      <c r="L1750" s="30"/>
      <c r="M1750" s="30"/>
      <c r="N1750" s="30"/>
      <c r="O1750" s="30"/>
      <c r="P1750" s="30"/>
      <c r="Q1750" s="30"/>
      <c r="R1750" s="30"/>
      <c r="S1750" s="30"/>
      <c r="T1750" s="30"/>
    </row>
    <row r="1751" spans="8:8" ht="27.75" customHeight="1">
      <c r="A1751" s="36" t="s">
        <v>491</v>
      </c>
      <c r="B1751" s="36" t="s">
        <v>8</v>
      </c>
      <c r="C1751" s="36" t="s">
        <v>1256</v>
      </c>
      <c r="D1751" s="30">
        <v>19.0573741640268</v>
      </c>
      <c r="E1751" s="30"/>
      <c r="F1751" s="30"/>
      <c r="G1751" s="30"/>
      <c r="H1751" s="30"/>
      <c r="I1751" s="30"/>
      <c r="J1751" s="30"/>
      <c r="K1751" s="30">
        <v>50.0</v>
      </c>
      <c r="L1751" s="30"/>
      <c r="M1751" s="30"/>
      <c r="N1751" s="30"/>
      <c r="O1751" s="30"/>
      <c r="P1751" s="30"/>
      <c r="Q1751" s="30"/>
      <c r="R1751" s="30"/>
      <c r="S1751" s="30"/>
      <c r="T1751" s="30"/>
    </row>
    <row r="1752" spans="8:8" ht="27.75" customHeight="1">
      <c r="A1752" s="35" t="s">
        <v>492</v>
      </c>
      <c r="B1752" s="36" t="s">
        <v>249</v>
      </c>
      <c r="C1752" s="36" t="s">
        <v>1257</v>
      </c>
      <c r="D1752" s="30">
        <v>73073.7312798175</v>
      </c>
      <c r="E1752" s="30"/>
      <c r="F1752" s="30"/>
      <c r="G1752" s="30"/>
      <c r="H1752" s="30"/>
      <c r="I1752" s="30">
        <v>6319.67447395482</v>
      </c>
      <c r="J1752" s="30">
        <v>4706.14401364063</v>
      </c>
      <c r="K1752" s="30">
        <v>6319.68151972399</v>
      </c>
      <c r="L1752" s="30">
        <v>5916.29714320315</v>
      </c>
      <c r="M1752" s="30">
        <v>5647.37422552259</v>
      </c>
      <c r="N1752" s="30">
        <v>5781.83568436287</v>
      </c>
      <c r="O1752" s="30">
        <v>5512.91276668231</v>
      </c>
      <c r="P1752" s="30">
        <v>5378.45130784203</v>
      </c>
      <c r="Q1752" s="30">
        <v>6454.14297856427</v>
      </c>
      <c r="R1752" s="30">
        <v>5916.29714320315</v>
      </c>
      <c r="S1752" s="30">
        <v>6185.22006088371</v>
      </c>
      <c r="T1752" s="30">
        <v>6319.68151972399</v>
      </c>
    </row>
    <row r="1753" spans="8:8" ht="27.75" customHeight="1">
      <c r="A1753" s="36" t="s">
        <v>492</v>
      </c>
      <c r="B1753" s="36" t="s">
        <v>8</v>
      </c>
      <c r="C1753" s="36" t="s">
        <v>1258</v>
      </c>
      <c r="D1753" s="30">
        <v>34.8278612597777</v>
      </c>
      <c r="E1753" s="30"/>
      <c r="F1753" s="30"/>
      <c r="G1753" s="30"/>
      <c r="H1753" s="30"/>
      <c r="I1753" s="30"/>
      <c r="J1753" s="30"/>
      <c r="K1753" s="30"/>
      <c r="L1753" s="30"/>
      <c r="M1753" s="30"/>
      <c r="N1753" s="30"/>
      <c r="O1753" s="30"/>
      <c r="P1753" s="30"/>
      <c r="Q1753" s="30"/>
      <c r="R1753" s="30"/>
      <c r="S1753" s="30"/>
      <c r="T1753" s="30"/>
    </row>
    <row r="1754" spans="8:8" ht="27.75" customHeight="1">
      <c r="A1754" s="36" t="s">
        <v>502</v>
      </c>
      <c r="B1754" s="36" t="s">
        <v>8</v>
      </c>
      <c r="C1754" s="36" t="s">
        <v>1259</v>
      </c>
      <c r="D1754" s="30">
        <v>234.038931718062</v>
      </c>
      <c r="E1754" s="30"/>
      <c r="F1754" s="30"/>
      <c r="G1754" s="30"/>
      <c r="H1754" s="30"/>
      <c r="I1754" s="30"/>
      <c r="J1754" s="30"/>
      <c r="K1754" s="30"/>
      <c r="L1754" s="30"/>
      <c r="M1754" s="30"/>
      <c r="N1754" s="30"/>
      <c r="O1754" s="30"/>
      <c r="P1754" s="30"/>
      <c r="Q1754" s="30"/>
      <c r="R1754" s="30"/>
      <c r="S1754" s="30"/>
      <c r="T1754" s="30"/>
    </row>
    <row r="1755" spans="8:8" ht="27.75" customHeight="1">
      <c r="A1755" s="36" t="s">
        <v>503</v>
      </c>
      <c r="B1755" s="36" t="s">
        <v>8</v>
      </c>
      <c r="C1755" s="36" t="s">
        <v>1260</v>
      </c>
      <c r="D1755" s="30">
        <v>775.813539192399</v>
      </c>
      <c r="E1755" s="30"/>
      <c r="F1755" s="30"/>
      <c r="G1755" s="30"/>
      <c r="H1755" s="30"/>
      <c r="I1755" s="30"/>
      <c r="J1755" s="30"/>
      <c r="K1755" s="30">
        <v>400.0</v>
      </c>
      <c r="L1755" s="30"/>
      <c r="M1755" s="30"/>
      <c r="N1755" s="30">
        <v>400.0</v>
      </c>
      <c r="O1755" s="30"/>
      <c r="P1755" s="30"/>
      <c r="Q1755" s="30"/>
      <c r="R1755" s="30"/>
      <c r="S1755" s="30"/>
      <c r="T1755" s="30"/>
    </row>
    <row r="1756" spans="8:8" ht="27.75" customHeight="1">
      <c r="A1756" s="35" t="s">
        <v>504</v>
      </c>
      <c r="B1756" s="36" t="s">
        <v>8</v>
      </c>
      <c r="C1756" s="36" t="s">
        <v>1261</v>
      </c>
      <c r="D1756" s="30">
        <v>1601.46985210466</v>
      </c>
      <c r="E1756" s="30"/>
      <c r="F1756" s="30"/>
      <c r="G1756" s="30"/>
      <c r="H1756" s="30"/>
      <c r="I1756" s="30"/>
      <c r="J1756" s="30"/>
      <c r="K1756" s="30">
        <v>650.0</v>
      </c>
      <c r="L1756" s="30">
        <v>650.0</v>
      </c>
      <c r="M1756" s="30"/>
      <c r="N1756" s="30"/>
      <c r="O1756" s="30"/>
      <c r="P1756" s="30"/>
      <c r="Q1756" s="30"/>
      <c r="R1756" s="30"/>
      <c r="S1756" s="30"/>
      <c r="T1756" s="30"/>
    </row>
    <row r="1757" spans="8:8" ht="27.75" customHeight="1">
      <c r="A1757" s="36" t="s">
        <v>505</v>
      </c>
      <c r="B1757" s="36" t="s">
        <v>8</v>
      </c>
      <c r="C1757" s="36" t="s">
        <v>1262</v>
      </c>
      <c r="D1757" s="30">
        <v>39.1482284887925</v>
      </c>
      <c r="E1757" s="30"/>
      <c r="F1757" s="30"/>
      <c r="G1757" s="30"/>
      <c r="H1757" s="30"/>
      <c r="I1757" s="30"/>
      <c r="J1757" s="30"/>
      <c r="K1757" s="30"/>
      <c r="L1757" s="30"/>
      <c r="M1757" s="30"/>
      <c r="N1757" s="30"/>
      <c r="O1757" s="30"/>
      <c r="P1757" s="30"/>
      <c r="Q1757" s="30"/>
      <c r="R1757" s="30"/>
      <c r="S1757" s="30"/>
      <c r="T1757" s="30"/>
    </row>
    <row r="1758" spans="8:8" ht="27.75" customHeight="1">
      <c r="A1758" s="35" t="s">
        <v>506</v>
      </c>
      <c r="B1758" s="36" t="s">
        <v>8</v>
      </c>
      <c r="C1758" s="36" t="s">
        <v>1263</v>
      </c>
      <c r="D1758" s="30">
        <v>251.501888718734</v>
      </c>
      <c r="E1758" s="30"/>
      <c r="F1758" s="30"/>
      <c r="G1758" s="30"/>
      <c r="H1758" s="30"/>
      <c r="I1758" s="30"/>
      <c r="J1758" s="30">
        <v>300.0</v>
      </c>
      <c r="K1758" s="30"/>
      <c r="L1758" s="30"/>
      <c r="M1758" s="30"/>
      <c r="N1758" s="30"/>
      <c r="O1758" s="30"/>
      <c r="P1758" s="30"/>
      <c r="Q1758" s="30"/>
      <c r="R1758" s="30"/>
      <c r="S1758" s="30"/>
      <c r="T1758" s="30"/>
    </row>
    <row r="1759" spans="8:8" ht="27.75" customHeight="1">
      <c r="A1759" s="36" t="s">
        <v>506</v>
      </c>
      <c r="B1759" s="36" t="s">
        <v>480</v>
      </c>
      <c r="C1759" s="36" t="s">
        <v>1264</v>
      </c>
      <c r="D1759" s="30">
        <v>142671.330418089</v>
      </c>
      <c r="E1759" s="30"/>
      <c r="F1759" s="30"/>
      <c r="G1759" s="30"/>
      <c r="H1759" s="30"/>
      <c r="I1759" s="30">
        <v>11998.3246035272</v>
      </c>
      <c r="J1759" s="30">
        <v>8934.92912321966</v>
      </c>
      <c r="K1759" s="30">
        <v>11998.3379803912</v>
      </c>
      <c r="L1759" s="30">
        <v>11232.4857660983</v>
      </c>
      <c r="M1759" s="30">
        <v>10721.9176232364</v>
      </c>
      <c r="N1759" s="30">
        <v>10977.2016946673</v>
      </c>
      <c r="O1759" s="30">
        <v>10466.6335518054</v>
      </c>
      <c r="P1759" s="30">
        <v>10211.3494803745</v>
      </c>
      <c r="Q1759" s="30">
        <v>12253.6220518221</v>
      </c>
      <c r="R1759" s="30">
        <v>11232.4857660983</v>
      </c>
      <c r="S1759" s="30">
        <v>11743.0539089602</v>
      </c>
      <c r="T1759" s="30">
        <v>11998.3379803912</v>
      </c>
    </row>
    <row r="1760" spans="8:8" ht="27.75" customHeight="1">
      <c r="A1760" s="35" t="s">
        <v>509</v>
      </c>
      <c r="B1760" s="36" t="s">
        <v>8</v>
      </c>
      <c r="C1760" s="36" t="s">
        <v>1265</v>
      </c>
      <c r="D1760" s="30">
        <v>25.5815833683326</v>
      </c>
      <c r="E1760" s="30"/>
      <c r="F1760" s="30"/>
      <c r="G1760" s="30"/>
      <c r="H1760" s="30"/>
      <c r="I1760" s="30"/>
      <c r="J1760" s="30"/>
      <c r="K1760" s="30"/>
      <c r="L1760" s="30"/>
      <c r="M1760" s="30"/>
      <c r="N1760" s="30"/>
      <c r="O1760" s="30"/>
      <c r="P1760" s="30"/>
      <c r="Q1760" s="30"/>
      <c r="R1760" s="30"/>
      <c r="S1760" s="30"/>
      <c r="T1760" s="30"/>
    </row>
    <row r="1761" spans="8:8" ht="27.75" customHeight="1">
      <c r="A1761" s="36" t="s">
        <v>509</v>
      </c>
      <c r="B1761" s="36" t="s">
        <v>387</v>
      </c>
      <c r="C1761" s="36" t="s">
        <v>1266</v>
      </c>
      <c r="D1761" s="30">
        <v>62602.5814752193</v>
      </c>
      <c r="E1761" s="30"/>
      <c r="F1761" s="30"/>
      <c r="G1761" s="30"/>
      <c r="H1761" s="30"/>
      <c r="I1761" s="30">
        <v>5313.58190920161</v>
      </c>
      <c r="J1761" s="30">
        <v>3956.92559736062</v>
      </c>
      <c r="K1761" s="30">
        <v>5313.58783328389</v>
      </c>
      <c r="L1761" s="30">
        <v>4974.42227430308</v>
      </c>
      <c r="M1761" s="30">
        <v>4748.31190164919</v>
      </c>
      <c r="N1761" s="30">
        <v>4861.36708797613</v>
      </c>
      <c r="O1761" s="30">
        <v>4635.25671532226</v>
      </c>
      <c r="P1761" s="30">
        <v>4522.20152899531</v>
      </c>
      <c r="Q1761" s="30">
        <v>5426.64301961083</v>
      </c>
      <c r="R1761" s="30">
        <v>4974.42227430308</v>
      </c>
      <c r="S1761" s="30">
        <v>5200.53264695695</v>
      </c>
      <c r="T1761" s="30">
        <v>5313.58783328389</v>
      </c>
    </row>
    <row r="1762" spans="8:8" ht="27.75" customHeight="1">
      <c r="A1762" s="36" t="s">
        <v>509</v>
      </c>
      <c r="B1762" s="36" t="s">
        <v>429</v>
      </c>
      <c r="C1762" s="36" t="s">
        <v>1267</v>
      </c>
      <c r="D1762" s="30">
        <v>18336.9940152339</v>
      </c>
      <c r="E1762" s="30"/>
      <c r="F1762" s="30"/>
      <c r="G1762" s="30"/>
      <c r="H1762" s="30"/>
      <c r="I1762" s="30">
        <v>1511.5062665835</v>
      </c>
      <c r="J1762" s="30">
        <v>1125.59059764525</v>
      </c>
      <c r="K1762" s="30">
        <v>1511.50795175325</v>
      </c>
      <c r="L1762" s="30">
        <v>1415.02861322625</v>
      </c>
      <c r="M1762" s="30">
        <v>1350.70905420825</v>
      </c>
      <c r="N1762" s="30">
        <v>1382.86883371725</v>
      </c>
      <c r="O1762" s="30">
        <v>1318.54927469925</v>
      </c>
      <c r="P1762" s="30">
        <v>1286.38949519025</v>
      </c>
      <c r="Q1762" s="30">
        <v>1543.66773126225</v>
      </c>
      <c r="R1762" s="30">
        <v>1415.02861322625</v>
      </c>
      <c r="S1762" s="30">
        <v>1479.34817224425</v>
      </c>
      <c r="T1762" s="30">
        <v>1511.50795175325</v>
      </c>
    </row>
    <row r="1763" spans="8:8" ht="27.75" customHeight="1">
      <c r="A1763" s="36" t="s">
        <v>516</v>
      </c>
      <c r="B1763" s="36" t="s">
        <v>66</v>
      </c>
      <c r="C1763" s="36" t="s">
        <v>1268</v>
      </c>
      <c r="D1763" s="30">
        <v>10515.3076490439</v>
      </c>
      <c r="E1763" s="30"/>
      <c r="F1763" s="30"/>
      <c r="G1763" s="30"/>
      <c r="H1763" s="30"/>
      <c r="I1763" s="30"/>
      <c r="J1763" s="30">
        <v>5000.0</v>
      </c>
      <c r="K1763" s="30"/>
      <c r="L1763" s="30">
        <v>5000.0</v>
      </c>
      <c r="M1763" s="30"/>
      <c r="N1763" s="30"/>
      <c r="O1763" s="30"/>
      <c r="P1763" s="30"/>
      <c r="Q1763" s="30"/>
      <c r="R1763" s="30"/>
      <c r="S1763" s="30"/>
      <c r="T1763" s="30"/>
    </row>
    <row r="1764" spans="8:8" ht="27.75" customHeight="1">
      <c r="A1764" s="36" t="s">
        <v>516</v>
      </c>
      <c r="B1764" s="36" t="s">
        <v>519</v>
      </c>
      <c r="C1764" s="36" t="s">
        <v>1269</v>
      </c>
      <c r="D1764" s="30">
        <v>8264.90617709707</v>
      </c>
      <c r="E1764" s="30"/>
      <c r="F1764" s="30"/>
      <c r="G1764" s="30"/>
      <c r="H1764" s="30"/>
      <c r="I1764" s="30">
        <v>4500.0</v>
      </c>
      <c r="J1764" s="30"/>
      <c r="K1764" s="30">
        <v>4500.0</v>
      </c>
      <c r="L1764" s="30"/>
      <c r="M1764" s="30"/>
      <c r="N1764" s="30"/>
      <c r="O1764" s="30"/>
      <c r="P1764" s="30"/>
      <c r="Q1764" s="30"/>
      <c r="R1764" s="30"/>
      <c r="S1764" s="30"/>
      <c r="T1764" s="30"/>
    </row>
    <row r="1765" spans="8:8" ht="27.75" customHeight="1">
      <c r="A1765" s="36" t="s">
        <v>521</v>
      </c>
      <c r="B1765" s="36" t="s">
        <v>8</v>
      </c>
      <c r="C1765" s="36" t="s">
        <v>1270</v>
      </c>
      <c r="D1765" s="30">
        <v>95.4192411362223</v>
      </c>
      <c r="E1765" s="30"/>
      <c r="F1765" s="30"/>
      <c r="G1765" s="30"/>
      <c r="H1765" s="30"/>
      <c r="I1765" s="30"/>
      <c r="J1765" s="30"/>
      <c r="K1765" s="30">
        <v>100.0</v>
      </c>
      <c r="L1765" s="30"/>
      <c r="M1765" s="30"/>
      <c r="N1765" s="30"/>
      <c r="O1765" s="30"/>
      <c r="P1765" s="30"/>
      <c r="Q1765" s="30"/>
      <c r="R1765" s="30"/>
      <c r="S1765" s="30"/>
      <c r="T1765" s="30"/>
    </row>
    <row r="1766" spans="8:8" ht="27.75" customHeight="1">
      <c r="A1766" s="36" t="s">
        <v>522</v>
      </c>
      <c r="B1766" s="36" t="s">
        <v>8</v>
      </c>
      <c r="C1766" s="36" t="s">
        <v>1271</v>
      </c>
      <c r="D1766" s="30">
        <v>323.474084419615</v>
      </c>
      <c r="E1766" s="30"/>
      <c r="F1766" s="30"/>
      <c r="G1766" s="30"/>
      <c r="H1766" s="30"/>
      <c r="I1766" s="30"/>
      <c r="J1766" s="30"/>
      <c r="K1766" s="30"/>
      <c r="L1766" s="30">
        <v>300.0</v>
      </c>
      <c r="M1766" s="30"/>
      <c r="N1766" s="30"/>
      <c r="O1766" s="30"/>
      <c r="P1766" s="30"/>
      <c r="Q1766" s="30"/>
      <c r="R1766" s="30"/>
      <c r="S1766" s="30"/>
      <c r="T1766" s="30"/>
    </row>
    <row r="1767" spans="8:8" ht="27.75" customHeight="1">
      <c r="A1767" s="35" t="s">
        <v>524</v>
      </c>
      <c r="B1767" s="36" t="s">
        <v>8</v>
      </c>
      <c r="C1767" s="36" t="s">
        <v>1272</v>
      </c>
      <c r="D1767" s="30">
        <v>415.756525841283</v>
      </c>
      <c r="E1767" s="30"/>
      <c r="F1767" s="30"/>
      <c r="G1767" s="30"/>
      <c r="H1767" s="30"/>
      <c r="I1767" s="30"/>
      <c r="J1767" s="30"/>
      <c r="K1767" s="30"/>
      <c r="L1767" s="30"/>
      <c r="M1767" s="30"/>
      <c r="N1767" s="30"/>
      <c r="O1767" s="30"/>
      <c r="P1767" s="30"/>
      <c r="Q1767" s="30"/>
      <c r="R1767" s="30"/>
      <c r="S1767" s="30"/>
      <c r="T1767" s="30"/>
    </row>
    <row r="1768" spans="8:8" ht="27.75" customHeight="1">
      <c r="A1768" s="36" t="s">
        <v>525</v>
      </c>
      <c r="B1768" s="36" t="s">
        <v>8</v>
      </c>
      <c r="C1768" s="36" t="s">
        <v>1273</v>
      </c>
      <c r="D1768" s="30">
        <v>91.2115199486576</v>
      </c>
      <c r="E1768" s="30"/>
      <c r="F1768" s="30"/>
      <c r="G1768" s="30"/>
      <c r="H1768" s="30"/>
      <c r="I1768" s="30"/>
      <c r="J1768" s="30"/>
      <c r="K1768" s="30">
        <v>100.0</v>
      </c>
      <c r="L1768" s="30"/>
      <c r="M1768" s="30"/>
      <c r="N1768" s="30"/>
      <c r="O1768" s="30"/>
      <c r="P1768" s="30"/>
      <c r="Q1768" s="30"/>
      <c r="R1768" s="30"/>
      <c r="S1768" s="30"/>
      <c r="T1768" s="30"/>
    </row>
    <row r="1769" spans="8:8" ht="27.75" customHeight="1">
      <c r="A1769" s="35" t="s">
        <v>526</v>
      </c>
      <c r="B1769" s="36" t="s">
        <v>60</v>
      </c>
      <c r="C1769" s="36" t="s">
        <v>1274</v>
      </c>
      <c r="D1769" s="30">
        <v>9749.28863682398</v>
      </c>
      <c r="E1769" s="30"/>
      <c r="F1769" s="30"/>
      <c r="G1769" s="30"/>
      <c r="H1769" s="30"/>
      <c r="I1769" s="30"/>
      <c r="J1769" s="30"/>
      <c r="K1769" s="30">
        <v>2500.0</v>
      </c>
      <c r="L1769" s="30"/>
      <c r="M1769" s="30">
        <v>2500.0</v>
      </c>
      <c r="N1769" s="30"/>
      <c r="O1769" s="30">
        <v>2500.0</v>
      </c>
      <c r="P1769" s="30"/>
      <c r="Q1769" s="30">
        <v>2500.0</v>
      </c>
      <c r="R1769" s="30"/>
      <c r="S1769" s="30"/>
      <c r="T1769" s="30"/>
    </row>
    <row r="1770" spans="8:8" ht="27.75" customHeight="1">
      <c r="A1770" s="36" t="s">
        <v>526</v>
      </c>
      <c r="B1770" s="36" t="s">
        <v>141</v>
      </c>
      <c r="C1770" s="36" t="s">
        <v>1275</v>
      </c>
      <c r="D1770" s="30">
        <v>33450.3278722308</v>
      </c>
      <c r="E1770" s="30"/>
      <c r="F1770" s="30"/>
      <c r="G1770" s="30"/>
      <c r="H1770" s="30"/>
      <c r="I1770" s="30">
        <v>2911.80452190672</v>
      </c>
      <c r="J1770" s="30">
        <v>2168.36665814648</v>
      </c>
      <c r="K1770" s="30">
        <v>2911.80776826104</v>
      </c>
      <c r="L1770" s="30">
        <v>2725.9474907324</v>
      </c>
      <c r="M1770" s="30">
        <v>2602.04063904664</v>
      </c>
      <c r="N1770" s="30">
        <v>2663.99406488952</v>
      </c>
      <c r="O1770" s="30">
        <v>2540.08721320376</v>
      </c>
      <c r="P1770" s="30">
        <v>2478.13378736088</v>
      </c>
      <c r="Q1770" s="30">
        <v>2973.76119410392</v>
      </c>
      <c r="R1770" s="30">
        <v>2725.9474907324</v>
      </c>
      <c r="S1770" s="30">
        <v>2849.85434241816</v>
      </c>
      <c r="T1770" s="30">
        <v>2911.80776826104</v>
      </c>
    </row>
    <row r="1771" spans="8:8" ht="27.75" customHeight="1">
      <c r="A1771" s="35" t="s">
        <v>526</v>
      </c>
      <c r="B1771" s="36" t="s">
        <v>8</v>
      </c>
      <c r="C1771" s="36" t="s">
        <v>1276</v>
      </c>
      <c r="D1771" s="30">
        <v>618.520599059497</v>
      </c>
      <c r="E1771" s="30"/>
      <c r="F1771" s="30"/>
      <c r="G1771" s="30"/>
      <c r="H1771" s="30"/>
      <c r="I1771" s="30"/>
      <c r="J1771" s="30">
        <v>650.0</v>
      </c>
      <c r="K1771" s="30"/>
      <c r="L1771" s="30"/>
      <c r="M1771" s="30"/>
      <c r="N1771" s="30"/>
      <c r="O1771" s="30"/>
      <c r="P1771" s="30"/>
      <c r="Q1771" s="30"/>
      <c r="R1771" s="30"/>
      <c r="S1771" s="30"/>
      <c r="T1771" s="30"/>
    </row>
    <row r="1772" spans="8:8" ht="27.75" customHeight="1">
      <c r="A1772" s="36" t="s">
        <v>531</v>
      </c>
      <c r="B1772" s="36" t="s">
        <v>8</v>
      </c>
      <c r="C1772" s="36" t="s">
        <v>1277</v>
      </c>
      <c r="D1772" s="30">
        <v>26.6695530436586</v>
      </c>
      <c r="E1772" s="30"/>
      <c r="F1772" s="30"/>
      <c r="G1772" s="30"/>
      <c r="H1772" s="30"/>
      <c r="I1772" s="30"/>
      <c r="J1772" s="30"/>
      <c r="K1772" s="30"/>
      <c r="L1772" s="30"/>
      <c r="M1772" s="30"/>
      <c r="N1772" s="30"/>
      <c r="O1772" s="30"/>
      <c r="P1772" s="30"/>
      <c r="Q1772" s="30"/>
      <c r="R1772" s="30"/>
      <c r="S1772" s="30"/>
      <c r="T1772" s="30"/>
    </row>
    <row r="1773" spans="8:8" ht="27.75" customHeight="1">
      <c r="A1773" s="35" t="s">
        <v>532</v>
      </c>
      <c r="B1773" s="36" t="s">
        <v>181</v>
      </c>
      <c r="C1773" s="36" t="s">
        <v>1278</v>
      </c>
      <c r="D1773" s="30">
        <v>55705.0569975633</v>
      </c>
      <c r="E1773" s="30"/>
      <c r="F1773" s="30"/>
      <c r="G1773" s="30"/>
      <c r="H1773" s="30"/>
      <c r="I1773" s="30">
        <v>4716.14236399218</v>
      </c>
      <c r="J1773" s="30">
        <v>3512.02348241987</v>
      </c>
      <c r="K1773" s="30">
        <v>4716.14762199251</v>
      </c>
      <c r="L1773" s="30">
        <v>4415.11658709935</v>
      </c>
      <c r="M1773" s="30">
        <v>4214.42923050391</v>
      </c>
      <c r="N1773" s="30">
        <v>4314.77290880163</v>
      </c>
      <c r="O1773" s="30">
        <v>4114.08555220619</v>
      </c>
      <c r="P1773" s="30">
        <v>4013.74187390847</v>
      </c>
      <c r="Q1773" s="30">
        <v>4816.49130029023</v>
      </c>
      <c r="R1773" s="30">
        <v>4415.11658709935</v>
      </c>
      <c r="S1773" s="30">
        <v>4615.80394369479</v>
      </c>
      <c r="T1773" s="30">
        <v>4716.14762199251</v>
      </c>
    </row>
    <row r="1774" spans="8:8" ht="27.75" customHeight="1">
      <c r="A1774" s="36" t="s">
        <v>1596</v>
      </c>
      <c r="B1774" s="36" t="s">
        <v>1440</v>
      </c>
      <c r="C1774" s="36" t="s">
        <v>1597</v>
      </c>
      <c r="D1774" s="30">
        <v>594.721341261976</v>
      </c>
      <c r="E1774" s="30"/>
      <c r="F1774" s="30"/>
      <c r="G1774" s="30"/>
      <c r="H1774" s="30"/>
      <c r="I1774" s="30"/>
      <c r="J1774" s="30"/>
      <c r="K1774" s="30"/>
      <c r="L1774" s="30"/>
      <c r="M1774" s="30"/>
      <c r="N1774" s="30"/>
      <c r="O1774" s="30"/>
      <c r="P1774" s="30"/>
      <c r="Q1774" s="30">
        <v>1000.0</v>
      </c>
      <c r="R1774" s="30"/>
      <c r="S1774" s="30"/>
      <c r="T1774" s="30"/>
    </row>
    <row r="1775" spans="8:8" ht="27.75" customHeight="1">
      <c r="A1775" s="36" t="s">
        <v>1596</v>
      </c>
      <c r="B1775" s="36" t="s">
        <v>1095</v>
      </c>
      <c r="C1775" s="36" t="s">
        <v>1598</v>
      </c>
      <c r="D1775" s="30">
        <v>7560.84018574559</v>
      </c>
      <c r="E1775" s="30"/>
      <c r="F1775" s="30"/>
      <c r="G1775" s="30"/>
      <c r="H1775" s="30"/>
      <c r="I1775" s="30"/>
      <c r="J1775" s="30"/>
      <c r="K1775" s="30"/>
      <c r="L1775" s="30"/>
      <c r="M1775" s="30"/>
      <c r="N1775" s="30">
        <v>3500.0</v>
      </c>
      <c r="O1775" s="30"/>
      <c r="P1775" s="30"/>
      <c r="Q1775" s="30">
        <v>3500.0</v>
      </c>
      <c r="R1775" s="30"/>
      <c r="S1775" s="30"/>
      <c r="T1775" s="30"/>
    </row>
    <row r="1776" spans="8:8" ht="27.75" customHeight="1">
      <c r="A1776" s="36" t="s">
        <v>539</v>
      </c>
      <c r="B1776" s="36" t="s">
        <v>8</v>
      </c>
      <c r="C1776" s="36" t="s">
        <v>1279</v>
      </c>
      <c r="D1776" s="30">
        <v>161.477143158784</v>
      </c>
      <c r="E1776" s="30"/>
      <c r="F1776" s="30"/>
      <c r="G1776" s="30"/>
      <c r="H1776" s="30"/>
      <c r="I1776" s="30"/>
      <c r="J1776" s="30"/>
      <c r="K1776" s="30">
        <v>200.0</v>
      </c>
      <c r="L1776" s="30"/>
      <c r="M1776" s="30"/>
      <c r="N1776" s="30"/>
      <c r="O1776" s="30"/>
      <c r="P1776" s="30"/>
      <c r="Q1776" s="30"/>
      <c r="R1776" s="30"/>
      <c r="S1776" s="30"/>
      <c r="T1776" s="30"/>
    </row>
    <row r="1777" spans="8:8" ht="27.75" customHeight="1">
      <c r="A1777" s="36" t="s">
        <v>539</v>
      </c>
      <c r="B1777" s="36" t="s">
        <v>429</v>
      </c>
      <c r="C1777" s="36" t="s">
        <v>1280</v>
      </c>
      <c r="D1777" s="30">
        <v>26790.1264306343</v>
      </c>
      <c r="E1777" s="30"/>
      <c r="F1777" s="30"/>
      <c r="G1777" s="30"/>
      <c r="H1777" s="30"/>
      <c r="I1777" s="30">
        <v>2246.49895235832</v>
      </c>
      <c r="J1777" s="30">
        <v>1672.92597741588</v>
      </c>
      <c r="K1777" s="30">
        <v>2246.50145696724</v>
      </c>
      <c r="L1777" s="30">
        <v>2103.1075870794</v>
      </c>
      <c r="M1777" s="30">
        <v>2007.51167382084</v>
      </c>
      <c r="N1777" s="30">
        <v>2055.30963045012</v>
      </c>
      <c r="O1777" s="30">
        <v>1959.71371719156</v>
      </c>
      <c r="P1777" s="30">
        <v>1911.91576056228</v>
      </c>
      <c r="Q1777" s="30">
        <v>2294.29941359652</v>
      </c>
      <c r="R1777" s="30">
        <v>2103.1075870794</v>
      </c>
      <c r="S1777" s="30">
        <v>2198.70350033796</v>
      </c>
      <c r="T1777" s="30">
        <v>2246.50145696724</v>
      </c>
    </row>
    <row r="1778" spans="8:8" ht="27.75" customHeight="1">
      <c r="A1778" s="35" t="s">
        <v>542</v>
      </c>
      <c r="B1778" s="36" t="s">
        <v>8</v>
      </c>
      <c r="C1778" s="36" t="s">
        <v>1281</v>
      </c>
      <c r="D1778" s="30">
        <v>38.3240876677852</v>
      </c>
      <c r="E1778" s="30"/>
      <c r="F1778" s="30"/>
      <c r="G1778" s="30"/>
      <c r="H1778" s="30"/>
      <c r="I1778" s="30"/>
      <c r="J1778" s="30"/>
      <c r="K1778" s="30"/>
      <c r="L1778" s="30"/>
      <c r="M1778" s="30"/>
      <c r="N1778" s="30"/>
      <c r="O1778" s="30"/>
      <c r="P1778" s="30"/>
      <c r="Q1778" s="30"/>
      <c r="R1778" s="30"/>
      <c r="S1778" s="30"/>
      <c r="T1778" s="30"/>
    </row>
    <row r="1779" spans="8:8" ht="27.75" customHeight="1">
      <c r="A1779" s="36" t="s">
        <v>543</v>
      </c>
      <c r="B1779" s="36" t="s">
        <v>544</v>
      </c>
      <c r="C1779" s="36" t="s">
        <v>1282</v>
      </c>
      <c r="D1779" s="30">
        <v>37.9381812519464</v>
      </c>
      <c r="E1779" s="30"/>
      <c r="F1779" s="30"/>
      <c r="G1779" s="30"/>
      <c r="H1779" s="30"/>
      <c r="I1779" s="30"/>
      <c r="J1779" s="30"/>
      <c r="K1779" s="30">
        <v>50.0</v>
      </c>
      <c r="L1779" s="30"/>
      <c r="M1779" s="30"/>
      <c r="N1779" s="30"/>
      <c r="O1779" s="30"/>
      <c r="P1779" s="30"/>
      <c r="Q1779" s="30"/>
      <c r="R1779" s="30"/>
      <c r="S1779" s="30"/>
      <c r="T1779" s="30"/>
    </row>
    <row r="1780" spans="8:8" ht="27.75" customHeight="1">
      <c r="A1780" s="36" t="s">
        <v>559</v>
      </c>
      <c r="B1780" s="36" t="s">
        <v>8</v>
      </c>
      <c r="C1780" s="36" t="s">
        <v>1283</v>
      </c>
      <c r="D1780" s="30">
        <v>427.80236018471</v>
      </c>
      <c r="E1780" s="30"/>
      <c r="F1780" s="30"/>
      <c r="G1780" s="30"/>
      <c r="H1780" s="30"/>
      <c r="I1780" s="30"/>
      <c r="J1780" s="30"/>
      <c r="K1780" s="30"/>
      <c r="L1780" s="30">
        <v>450.0</v>
      </c>
      <c r="M1780" s="30"/>
      <c r="N1780" s="30"/>
      <c r="O1780" s="30"/>
      <c r="P1780" s="30"/>
      <c r="Q1780" s="30"/>
      <c r="R1780" s="30"/>
      <c r="S1780" s="30"/>
      <c r="T1780" s="30"/>
    </row>
    <row r="1781" spans="8:8" ht="27.75" customHeight="1">
      <c r="A1781" s="35" t="s">
        <v>560</v>
      </c>
      <c r="B1781" s="36" t="s">
        <v>8</v>
      </c>
      <c r="C1781" s="36" t="s">
        <v>1284</v>
      </c>
      <c r="D1781" s="30">
        <v>294.915313463515</v>
      </c>
      <c r="E1781" s="30"/>
      <c r="F1781" s="30"/>
      <c r="G1781" s="30"/>
      <c r="H1781" s="30"/>
      <c r="I1781" s="30"/>
      <c r="J1781" s="30"/>
      <c r="K1781" s="30"/>
      <c r="L1781" s="30">
        <v>300.0</v>
      </c>
      <c r="M1781" s="30"/>
      <c r="N1781" s="30"/>
      <c r="O1781" s="30"/>
      <c r="P1781" s="30"/>
      <c r="Q1781" s="30"/>
      <c r="R1781" s="30"/>
      <c r="S1781" s="30"/>
      <c r="T1781" s="30"/>
    </row>
    <row r="1782" spans="8:8" ht="27.75" customHeight="1">
      <c r="A1782" s="36" t="s">
        <v>560</v>
      </c>
      <c r="B1782" s="36" t="s">
        <v>561</v>
      </c>
      <c r="C1782" s="36" t="s">
        <v>1285</v>
      </c>
      <c r="D1782" s="30">
        <v>26931.989010989</v>
      </c>
      <c r="E1782" s="30"/>
      <c r="F1782" s="30"/>
      <c r="G1782" s="30"/>
      <c r="H1782" s="30"/>
      <c r="I1782" s="30">
        <v>2352.12228183042</v>
      </c>
      <c r="J1782" s="30">
        <v>1751.58170592603</v>
      </c>
      <c r="K1782" s="30">
        <v>2352.12490419819</v>
      </c>
      <c r="L1782" s="30">
        <v>2201.98910463015</v>
      </c>
      <c r="M1782" s="30">
        <v>2101.89857158479</v>
      </c>
      <c r="N1782" s="30">
        <v>2151.94383810747</v>
      </c>
      <c r="O1782" s="30">
        <v>2051.85330506211</v>
      </c>
      <c r="P1782" s="30">
        <v>2001.80803853943</v>
      </c>
      <c r="Q1782" s="30">
        <v>2402.17017072087</v>
      </c>
      <c r="R1782" s="30">
        <v>2201.98910463015</v>
      </c>
      <c r="S1782" s="30">
        <v>2302.07963767551</v>
      </c>
      <c r="T1782" s="30">
        <v>2352.12490419819</v>
      </c>
    </row>
    <row r="1783" spans="8:8" ht="27.75" customHeight="1">
      <c r="A1783" s="35" t="s">
        <v>565</v>
      </c>
      <c r="B1783" s="36" t="s">
        <v>8</v>
      </c>
      <c r="C1783" s="36" t="s">
        <v>1286</v>
      </c>
      <c r="D1783" s="30">
        <v>101.032137673647</v>
      </c>
      <c r="E1783" s="30"/>
      <c r="F1783" s="30"/>
      <c r="G1783" s="30"/>
      <c r="H1783" s="30"/>
      <c r="I1783" s="30"/>
      <c r="J1783" s="30"/>
      <c r="K1783" s="30"/>
      <c r="L1783" s="30"/>
      <c r="M1783" s="30"/>
      <c r="N1783" s="30"/>
      <c r="O1783" s="30"/>
      <c r="P1783" s="30"/>
      <c r="Q1783" s="30"/>
      <c r="R1783" s="30"/>
      <c r="S1783" s="30"/>
      <c r="T1783" s="30"/>
    </row>
    <row r="1784" spans="8:8" ht="27.75" customHeight="1">
      <c r="A1784" s="35" t="s">
        <v>566</v>
      </c>
      <c r="B1784" s="36" t="s">
        <v>567</v>
      </c>
      <c r="C1784" s="36" t="s">
        <v>1287</v>
      </c>
      <c r="D1784" s="30">
        <v>22603.3344328581</v>
      </c>
      <c r="E1784" s="30"/>
      <c r="F1784" s="30"/>
      <c r="G1784" s="30"/>
      <c r="H1784" s="30"/>
      <c r="I1784" s="30">
        <v>1905.34773877602</v>
      </c>
      <c r="J1784" s="30">
        <v>1418.87701521643</v>
      </c>
      <c r="K1784" s="30">
        <v>1905.34986303739</v>
      </c>
      <c r="L1784" s="30">
        <v>1783.73165108215</v>
      </c>
      <c r="M1784" s="30">
        <v>1702.65284311199</v>
      </c>
      <c r="N1784" s="30">
        <v>1743.19224709707</v>
      </c>
      <c r="O1784" s="30">
        <v>1662.11343912691</v>
      </c>
      <c r="P1784" s="30">
        <v>1621.57403514183</v>
      </c>
      <c r="Q1784" s="30">
        <v>1945.88926702247</v>
      </c>
      <c r="R1784" s="30">
        <v>1783.73165108215</v>
      </c>
      <c r="S1784" s="30">
        <v>1864.81045905231</v>
      </c>
      <c r="T1784" s="30">
        <v>1905.34986303739</v>
      </c>
    </row>
    <row r="1785" spans="8:8" ht="27.75" customHeight="1">
      <c r="A1785" s="36" t="s">
        <v>566</v>
      </c>
      <c r="B1785" s="36" t="s">
        <v>567</v>
      </c>
      <c r="C1785" s="36" t="s">
        <v>1288</v>
      </c>
      <c r="D1785" s="30">
        <v>1045.77955082742</v>
      </c>
      <c r="E1785" s="30"/>
      <c r="F1785" s="30"/>
      <c r="G1785" s="30"/>
      <c r="H1785" s="30"/>
      <c r="I1785" s="30"/>
      <c r="J1785" s="30"/>
      <c r="K1785" s="30"/>
      <c r="L1785" s="30">
        <v>1200.0</v>
      </c>
      <c r="M1785" s="30"/>
      <c r="N1785" s="30"/>
      <c r="O1785" s="30"/>
      <c r="P1785" s="30"/>
      <c r="Q1785" s="30"/>
      <c r="R1785" s="30"/>
      <c r="S1785" s="30"/>
      <c r="T1785" s="30"/>
    </row>
    <row r="1786" spans="8:8" ht="27.75" customHeight="1">
      <c r="A1786" s="36" t="s">
        <v>580</v>
      </c>
      <c r="B1786" s="36" t="s">
        <v>265</v>
      </c>
      <c r="C1786" s="36" t="s">
        <v>1289</v>
      </c>
      <c r="D1786" s="30">
        <v>1555.28251562138</v>
      </c>
      <c r="E1786" s="30"/>
      <c r="F1786" s="30"/>
      <c r="G1786" s="30"/>
      <c r="H1786" s="30"/>
      <c r="I1786" s="30">
        <v>350.0</v>
      </c>
      <c r="J1786" s="30"/>
      <c r="K1786" s="30">
        <v>350.0</v>
      </c>
      <c r="L1786" s="30"/>
      <c r="M1786" s="30">
        <v>350.0</v>
      </c>
      <c r="N1786" s="30"/>
      <c r="O1786" s="30">
        <v>350.0</v>
      </c>
      <c r="P1786" s="30"/>
      <c r="Q1786" s="30">
        <v>350.0</v>
      </c>
      <c r="R1786" s="30"/>
      <c r="S1786" s="30">
        <v>350.0</v>
      </c>
      <c r="T1786" s="30"/>
    </row>
    <row r="1787" spans="8:8" ht="27.75" customHeight="1">
      <c r="A1787" s="35" t="s">
        <v>580</v>
      </c>
      <c r="B1787" s="36" t="s">
        <v>165</v>
      </c>
      <c r="C1787" s="36" t="s">
        <v>1290</v>
      </c>
      <c r="D1787" s="30">
        <v>1185.78561509085</v>
      </c>
      <c r="E1787" s="30"/>
      <c r="F1787" s="30"/>
      <c r="G1787" s="30"/>
      <c r="H1787" s="30"/>
      <c r="I1787" s="30">
        <v>200.0</v>
      </c>
      <c r="J1787" s="30"/>
      <c r="K1787" s="30">
        <v>200.0</v>
      </c>
      <c r="L1787" s="30"/>
      <c r="M1787" s="30">
        <v>200.0</v>
      </c>
      <c r="N1787" s="30"/>
      <c r="O1787" s="30">
        <v>200.0</v>
      </c>
      <c r="P1787" s="30"/>
      <c r="Q1787" s="30">
        <v>200.0</v>
      </c>
      <c r="R1787" s="30"/>
      <c r="S1787" s="30">
        <v>200.0</v>
      </c>
      <c r="T1787" s="30"/>
    </row>
    <row r="1788" spans="8:8" ht="27.75" customHeight="1">
      <c r="A1788" s="35" t="s">
        <v>612</v>
      </c>
      <c r="B1788" s="36" t="s">
        <v>8</v>
      </c>
      <c r="C1788" s="36" t="s">
        <v>1291</v>
      </c>
      <c r="D1788" s="30">
        <v>1070.24235560589</v>
      </c>
      <c r="E1788" s="30"/>
      <c r="F1788" s="30"/>
      <c r="G1788" s="30"/>
      <c r="H1788" s="30"/>
      <c r="I1788" s="30"/>
      <c r="J1788" s="30"/>
      <c r="K1788" s="30"/>
      <c r="L1788" s="30"/>
      <c r="M1788" s="30"/>
      <c r="N1788" s="30"/>
      <c r="O1788" s="30">
        <v>270.0</v>
      </c>
      <c r="P1788" s="30">
        <v>270.0</v>
      </c>
      <c r="Q1788" s="30">
        <v>270.0</v>
      </c>
      <c r="R1788" s="30">
        <v>270.0</v>
      </c>
      <c r="S1788" s="30"/>
      <c r="T1788" s="30"/>
    </row>
    <row r="1789" spans="8:8" ht="27.75" customHeight="1">
      <c r="A1789" s="35" t="s">
        <v>613</v>
      </c>
      <c r="B1789" s="36" t="s">
        <v>614</v>
      </c>
      <c r="C1789" s="36" t="s">
        <v>1292</v>
      </c>
      <c r="D1789" s="30">
        <v>58593.6634914269</v>
      </c>
      <c r="E1789" s="30"/>
      <c r="F1789" s="30"/>
      <c r="G1789" s="30"/>
      <c r="H1789" s="30"/>
      <c r="I1789" s="30">
        <v>5241.34526433276</v>
      </c>
      <c r="J1789" s="30">
        <v>3903.13231177034</v>
      </c>
      <c r="K1789" s="30">
        <v>5241.35110787882</v>
      </c>
      <c r="L1789" s="30">
        <v>4906.7964088517</v>
      </c>
      <c r="M1789" s="30">
        <v>4683.75994283362</v>
      </c>
      <c r="N1789" s="30">
        <v>4795.27817584266</v>
      </c>
      <c r="O1789" s="30">
        <v>4572.24170982458</v>
      </c>
      <c r="P1789" s="30">
        <v>4460.72347681554</v>
      </c>
      <c r="Q1789" s="30">
        <v>5352.86934088786</v>
      </c>
      <c r="R1789" s="30">
        <v>4906.7964088517</v>
      </c>
      <c r="S1789" s="30">
        <v>5129.83287486978</v>
      </c>
      <c r="T1789" s="30">
        <v>5241.35110787882</v>
      </c>
    </row>
    <row r="1790" spans="8:8" ht="27.75" customHeight="1">
      <c r="A1790" s="36" t="s">
        <v>621</v>
      </c>
      <c r="B1790" s="36" t="s">
        <v>8</v>
      </c>
      <c r="C1790" s="36" t="s">
        <v>1293</v>
      </c>
      <c r="D1790" s="30">
        <v>147.457656731757</v>
      </c>
      <c r="E1790" s="30"/>
      <c r="F1790" s="30"/>
      <c r="G1790" s="30"/>
      <c r="H1790" s="30"/>
      <c r="I1790" s="30"/>
      <c r="J1790" s="30"/>
      <c r="K1790" s="30"/>
      <c r="L1790" s="30"/>
      <c r="M1790" s="30"/>
      <c r="N1790" s="30"/>
      <c r="O1790" s="30"/>
      <c r="P1790" s="30"/>
      <c r="Q1790" s="30"/>
      <c r="R1790" s="30"/>
      <c r="S1790" s="30"/>
      <c r="T1790" s="30"/>
    </row>
    <row r="1791" spans="8:8" ht="27.75" customHeight="1">
      <c r="A1791" s="36" t="s">
        <v>622</v>
      </c>
      <c r="B1791" s="36" t="s">
        <v>8</v>
      </c>
      <c r="C1791" s="36" t="s">
        <v>1294</v>
      </c>
      <c r="D1791" s="30">
        <v>548.978803627841</v>
      </c>
      <c r="E1791" s="30"/>
      <c r="F1791" s="30"/>
      <c r="G1791" s="30"/>
      <c r="H1791" s="30"/>
      <c r="I1791" s="30"/>
      <c r="J1791" s="30"/>
      <c r="K1791" s="30"/>
      <c r="L1791" s="30">
        <v>150.0</v>
      </c>
      <c r="M1791" s="30"/>
      <c r="N1791" s="30"/>
      <c r="O1791" s="30"/>
      <c r="P1791" s="30"/>
      <c r="Q1791" s="30"/>
      <c r="R1791" s="30"/>
      <c r="S1791" s="30"/>
      <c r="T1791" s="30"/>
    </row>
    <row r="1792" spans="8:8" ht="27.75" customHeight="1">
      <c r="A1792" s="36" t="s">
        <v>622</v>
      </c>
      <c r="B1792" s="36" t="s">
        <v>102</v>
      </c>
      <c r="C1792" s="36" t="s">
        <v>1295</v>
      </c>
      <c r="D1792" s="30">
        <v>48901.7229870672</v>
      </c>
      <c r="E1792" s="30"/>
      <c r="F1792" s="30"/>
      <c r="G1792" s="30"/>
      <c r="H1792" s="30"/>
      <c r="I1792" s="30">
        <v>4205.5081987512</v>
      </c>
      <c r="J1792" s="30">
        <v>3131.7637190708</v>
      </c>
      <c r="K1792" s="30">
        <v>4205.5128874484</v>
      </c>
      <c r="L1792" s="30">
        <v>3937.075595354</v>
      </c>
      <c r="M1792" s="30">
        <v>3758.1174006244</v>
      </c>
      <c r="N1792" s="30">
        <v>3847.5964979892</v>
      </c>
      <c r="O1792" s="30">
        <v>3668.6383032596</v>
      </c>
      <c r="P1792" s="30">
        <v>3579.1592058948</v>
      </c>
      <c r="Q1792" s="30">
        <v>4294.9919848132</v>
      </c>
      <c r="R1792" s="30">
        <v>3937.075595354</v>
      </c>
      <c r="S1792" s="30">
        <v>4116.0337900836</v>
      </c>
      <c r="T1792" s="30">
        <v>4205.5128874484</v>
      </c>
    </row>
    <row r="1793" spans="8:8" ht="27.75" customHeight="1">
      <c r="A1793" s="36" t="s">
        <v>622</v>
      </c>
      <c r="B1793" s="36" t="s">
        <v>387</v>
      </c>
      <c r="C1793" s="36" t="s">
        <v>1296</v>
      </c>
      <c r="D1793" s="30">
        <v>18768.0956955003</v>
      </c>
      <c r="E1793" s="30"/>
      <c r="F1793" s="30"/>
      <c r="G1793" s="30"/>
      <c r="H1793" s="30"/>
      <c r="I1793" s="30">
        <v>1638.61848032751</v>
      </c>
      <c r="J1793" s="30">
        <v>1220.24869850746</v>
      </c>
      <c r="K1793" s="30">
        <v>1638.62030721395</v>
      </c>
      <c r="L1793" s="30">
        <v>1534.02740503733</v>
      </c>
      <c r="M1793" s="30">
        <v>1464.29880358624</v>
      </c>
      <c r="N1793" s="30">
        <v>1499.16310431178</v>
      </c>
      <c r="O1793" s="30">
        <v>1429.4345028607</v>
      </c>
      <c r="P1793" s="30">
        <v>1394.57020213516</v>
      </c>
      <c r="Q1793" s="30">
        <v>1673.48460793949</v>
      </c>
      <c r="R1793" s="30">
        <v>1534.02740503733</v>
      </c>
      <c r="S1793" s="30">
        <v>1603.7560064884</v>
      </c>
      <c r="T1793" s="30">
        <v>1638.62030721395</v>
      </c>
    </row>
    <row r="1794" spans="8:8" ht="27.75" customHeight="1">
      <c r="A1794" s="35" t="s">
        <v>627</v>
      </c>
      <c r="B1794" s="36" t="s">
        <v>8</v>
      </c>
      <c r="C1794" s="36" t="s">
        <v>1297</v>
      </c>
      <c r="D1794" s="30">
        <v>88.9518072289157</v>
      </c>
      <c r="E1794" s="30"/>
      <c r="F1794" s="30"/>
      <c r="G1794" s="30"/>
      <c r="H1794" s="30"/>
      <c r="I1794" s="30"/>
      <c r="J1794" s="30"/>
      <c r="K1794" s="30"/>
      <c r="L1794" s="30">
        <v>200.0</v>
      </c>
      <c r="M1794" s="30"/>
      <c r="N1794" s="30"/>
      <c r="O1794" s="30"/>
      <c r="P1794" s="30"/>
      <c r="Q1794" s="30"/>
      <c r="R1794" s="30"/>
      <c r="S1794" s="30"/>
      <c r="T1794" s="30"/>
    </row>
    <row r="1795" spans="8:8" ht="27.75" customHeight="1">
      <c r="A1795" s="35" t="s">
        <v>627</v>
      </c>
      <c r="B1795" s="36" t="s">
        <v>8</v>
      </c>
      <c r="C1795" s="36" t="s">
        <v>1298</v>
      </c>
      <c r="D1795" s="30">
        <v>31.1331325301205</v>
      </c>
      <c r="E1795" s="30"/>
      <c r="F1795" s="30"/>
      <c r="G1795" s="30"/>
      <c r="H1795" s="30"/>
      <c r="I1795" s="30"/>
      <c r="J1795" s="30"/>
      <c r="K1795" s="30"/>
      <c r="L1795" s="30"/>
      <c r="M1795" s="30"/>
      <c r="N1795" s="30"/>
      <c r="O1795" s="30"/>
      <c r="P1795" s="30"/>
      <c r="Q1795" s="30"/>
      <c r="R1795" s="30"/>
      <c r="S1795" s="30"/>
      <c r="T1795" s="30"/>
    </row>
    <row r="1796" spans="8:8" ht="27.75" customHeight="1">
      <c r="A1796" s="36" t="s">
        <v>628</v>
      </c>
      <c r="B1796" s="36" t="s">
        <v>8</v>
      </c>
      <c r="C1796" s="36" t="s">
        <v>1299</v>
      </c>
      <c r="D1796" s="30">
        <v>69.2565493246009</v>
      </c>
      <c r="E1796" s="30"/>
      <c r="F1796" s="30"/>
      <c r="G1796" s="30"/>
      <c r="H1796" s="30"/>
      <c r="I1796" s="30"/>
      <c r="J1796" s="30"/>
      <c r="K1796" s="30"/>
      <c r="L1796" s="30"/>
      <c r="M1796" s="30"/>
      <c r="N1796" s="30"/>
      <c r="O1796" s="30"/>
      <c r="P1796" s="30"/>
      <c r="Q1796" s="30"/>
      <c r="R1796" s="30"/>
      <c r="S1796" s="30"/>
      <c r="T1796" s="30"/>
    </row>
    <row r="1797" spans="8:8" ht="27.75" customHeight="1">
      <c r="A1797" s="36" t="s">
        <v>628</v>
      </c>
      <c r="B1797" s="36" t="s">
        <v>202</v>
      </c>
      <c r="C1797" s="36" t="s">
        <v>1300</v>
      </c>
      <c r="D1797" s="30">
        <v>127621.434943271</v>
      </c>
      <c r="E1797" s="30"/>
      <c r="F1797" s="30"/>
      <c r="G1797" s="30"/>
      <c r="H1797" s="30"/>
      <c r="I1797" s="30">
        <v>10997.0882838072</v>
      </c>
      <c r="J1797" s="30">
        <v>8189.32706227345</v>
      </c>
      <c r="K1797" s="30">
        <v>10997.1005443985</v>
      </c>
      <c r="L1797" s="30">
        <v>10295.1571738672</v>
      </c>
      <c r="M1797" s="30">
        <v>9827.19492684638</v>
      </c>
      <c r="N1797" s="30">
        <v>10061.1760503568</v>
      </c>
      <c r="O1797" s="30">
        <v>9593.21380333596</v>
      </c>
      <c r="P1797" s="30">
        <v>9359.23267982554</v>
      </c>
      <c r="Q1797" s="30">
        <v>11231.0816679089</v>
      </c>
      <c r="R1797" s="30">
        <v>10295.1571738672</v>
      </c>
      <c r="S1797" s="30">
        <v>10763.1194208881</v>
      </c>
      <c r="T1797" s="30">
        <v>10997.1005443985</v>
      </c>
    </row>
    <row r="1798" spans="8:8" ht="27.75" customHeight="1">
      <c r="A1798" s="36" t="s">
        <v>628</v>
      </c>
      <c r="B1798" s="36" t="s">
        <v>202</v>
      </c>
      <c r="C1798" s="36" t="s">
        <v>1301</v>
      </c>
      <c r="D1798" s="30">
        <v>45579.9896429687</v>
      </c>
      <c r="E1798" s="30"/>
      <c r="F1798" s="30"/>
      <c r="G1798" s="30"/>
      <c r="H1798" s="30"/>
      <c r="I1798" s="30">
        <v>3927.60957672633</v>
      </c>
      <c r="J1798" s="30">
        <v>2924.8177850941</v>
      </c>
      <c r="K1798" s="30">
        <v>3927.61395559593</v>
      </c>
      <c r="L1798" s="30">
        <v>3676.91491297048</v>
      </c>
      <c r="M1798" s="30">
        <v>3509.78221788683</v>
      </c>
      <c r="N1798" s="30">
        <v>3593.34856542865</v>
      </c>
      <c r="O1798" s="30">
        <v>3426.21587034501</v>
      </c>
      <c r="P1798" s="30">
        <v>3342.64952280319</v>
      </c>
      <c r="Q1798" s="30">
        <v>4011.18030313776</v>
      </c>
      <c r="R1798" s="30">
        <v>3676.91491297048</v>
      </c>
      <c r="S1798" s="30">
        <v>3844.04760805411</v>
      </c>
      <c r="T1798" s="30">
        <v>3927.61395559593</v>
      </c>
    </row>
    <row r="1799" spans="8:8" ht="27.75" customHeight="1">
      <c r="A1799" s="35" t="s">
        <v>1599</v>
      </c>
      <c r="B1799" s="36" t="s">
        <v>8</v>
      </c>
      <c r="C1799" s="36" t="s">
        <v>1600</v>
      </c>
      <c r="D1799" s="30">
        <v>53.9800598205384</v>
      </c>
      <c r="E1799" s="30"/>
      <c r="F1799" s="30"/>
      <c r="G1799" s="30"/>
      <c r="H1799" s="30"/>
      <c r="I1799" s="30"/>
      <c r="J1799" s="30"/>
      <c r="K1799" s="30"/>
      <c r="L1799" s="30">
        <v>100.0</v>
      </c>
      <c r="M1799" s="30"/>
      <c r="N1799" s="30"/>
      <c r="O1799" s="30"/>
      <c r="P1799" s="30"/>
      <c r="Q1799" s="30"/>
      <c r="R1799" s="30"/>
      <c r="S1799" s="30"/>
      <c r="T1799" s="30"/>
    </row>
    <row r="1800" spans="8:8" ht="27.75" customHeight="1">
      <c r="A1800" s="36" t="s">
        <v>636</v>
      </c>
      <c r="B1800" s="36" t="s">
        <v>8</v>
      </c>
      <c r="C1800" s="36" t="s">
        <v>1302</v>
      </c>
      <c r="D1800" s="30">
        <v>36.262278978389</v>
      </c>
      <c r="E1800" s="30"/>
      <c r="F1800" s="30"/>
      <c r="G1800" s="30"/>
      <c r="H1800" s="30"/>
      <c r="I1800" s="30"/>
      <c r="J1800" s="30"/>
      <c r="K1800" s="30"/>
      <c r="L1800" s="30">
        <v>300.0</v>
      </c>
      <c r="M1800" s="30">
        <v>300.0</v>
      </c>
      <c r="N1800" s="30">
        <v>300.0</v>
      </c>
      <c r="O1800" s="30"/>
      <c r="P1800" s="30"/>
      <c r="Q1800" s="30"/>
      <c r="R1800" s="30"/>
      <c r="S1800" s="30"/>
      <c r="T1800" s="30"/>
    </row>
    <row r="1801" spans="8:8" ht="27.75" customHeight="1">
      <c r="A1801" s="36" t="s">
        <v>639</v>
      </c>
      <c r="B1801" s="36" t="s">
        <v>8</v>
      </c>
      <c r="C1801" s="36" t="s">
        <v>1303</v>
      </c>
      <c r="D1801" s="30">
        <v>1041.65122531735</v>
      </c>
      <c r="E1801" s="30"/>
      <c r="F1801" s="30"/>
      <c r="G1801" s="30"/>
      <c r="H1801" s="30"/>
      <c r="I1801" s="30"/>
      <c r="J1801" s="30"/>
      <c r="K1801" s="30"/>
      <c r="L1801" s="30"/>
      <c r="M1801" s="30"/>
      <c r="N1801" s="30"/>
      <c r="O1801" s="30"/>
      <c r="P1801" s="30"/>
      <c r="Q1801" s="30"/>
      <c r="R1801" s="30"/>
      <c r="S1801" s="30"/>
      <c r="T1801" s="30"/>
    </row>
    <row r="1802" spans="8:8" ht="27.75" customHeight="1">
      <c r="A1802" s="36" t="s">
        <v>640</v>
      </c>
      <c r="B1802" s="36" t="s">
        <v>8</v>
      </c>
      <c r="C1802" s="36" t="s">
        <v>1304</v>
      </c>
      <c r="D1802" s="30">
        <v>107.344420600858</v>
      </c>
      <c r="E1802" s="30"/>
      <c r="F1802" s="30"/>
      <c r="G1802" s="30"/>
      <c r="H1802" s="30"/>
      <c r="I1802" s="30"/>
      <c r="J1802" s="30"/>
      <c r="K1802" s="30"/>
      <c r="L1802" s="30">
        <v>100.0</v>
      </c>
      <c r="M1802" s="30"/>
      <c r="N1802" s="30"/>
      <c r="O1802" s="30"/>
      <c r="P1802" s="30"/>
      <c r="Q1802" s="30"/>
      <c r="R1802" s="30"/>
      <c r="S1802" s="30"/>
      <c r="T1802" s="30"/>
    </row>
    <row r="1803" spans="8:8" ht="27.75" customHeight="1">
      <c r="A1803" s="36" t="s">
        <v>641</v>
      </c>
      <c r="B1803" s="36" t="s">
        <v>8</v>
      </c>
      <c r="C1803" s="36" t="s">
        <v>1305</v>
      </c>
      <c r="D1803" s="30">
        <v>34.5256669146562</v>
      </c>
      <c r="E1803" s="30"/>
      <c r="F1803" s="30"/>
      <c r="G1803" s="30"/>
      <c r="H1803" s="30"/>
      <c r="I1803" s="30"/>
      <c r="J1803" s="30"/>
      <c r="K1803" s="30">
        <v>50.0</v>
      </c>
      <c r="L1803" s="30"/>
      <c r="M1803" s="30"/>
      <c r="N1803" s="30"/>
      <c r="O1803" s="30"/>
      <c r="P1803" s="30"/>
      <c r="Q1803" s="30"/>
      <c r="R1803" s="30"/>
      <c r="S1803" s="30"/>
      <c r="T1803" s="30"/>
    </row>
    <row r="1804" spans="8:8" ht="27.75" customHeight="1">
      <c r="A1804" s="36" t="s">
        <v>642</v>
      </c>
      <c r="B1804" s="36" t="s">
        <v>643</v>
      </c>
      <c r="C1804" s="36" t="s">
        <v>1306</v>
      </c>
      <c r="D1804" s="30">
        <v>21804.9805909933</v>
      </c>
      <c r="E1804" s="30"/>
      <c r="F1804" s="30"/>
      <c r="G1804" s="30"/>
      <c r="H1804" s="30"/>
      <c r="I1804" s="30">
        <v>1793.65410301242</v>
      </c>
      <c r="J1804" s="30">
        <v>1335.70084253903</v>
      </c>
      <c r="K1804" s="30">
        <v>1793.65610274719</v>
      </c>
      <c r="L1804" s="30">
        <v>1679.16728769515</v>
      </c>
      <c r="M1804" s="30">
        <v>1602.84141099379</v>
      </c>
      <c r="N1804" s="30">
        <v>1641.00434934447</v>
      </c>
      <c r="O1804" s="30">
        <v>1564.67847264311</v>
      </c>
      <c r="P1804" s="30">
        <v>1526.51553429243</v>
      </c>
      <c r="Q1804" s="30">
        <v>1831.81904109787</v>
      </c>
      <c r="R1804" s="30">
        <v>1679.16728769515</v>
      </c>
      <c r="S1804" s="30">
        <v>1755.49316439651</v>
      </c>
      <c r="T1804" s="30">
        <v>1793.65610274719</v>
      </c>
    </row>
    <row r="1805" spans="8:8" ht="27.75" customHeight="1">
      <c r="A1805" s="36" t="s">
        <v>646</v>
      </c>
      <c r="B1805" s="36" t="s">
        <v>8</v>
      </c>
      <c r="C1805" s="36" t="s">
        <v>1307</v>
      </c>
      <c r="D1805" s="30">
        <v>193.685089174616</v>
      </c>
      <c r="E1805" s="30"/>
      <c r="F1805" s="30"/>
      <c r="G1805" s="30"/>
      <c r="H1805" s="30"/>
      <c r="I1805" s="30"/>
      <c r="J1805" s="30"/>
      <c r="K1805" s="30"/>
      <c r="L1805" s="30"/>
      <c r="M1805" s="30"/>
      <c r="N1805" s="30"/>
      <c r="O1805" s="30"/>
      <c r="P1805" s="30"/>
      <c r="Q1805" s="30"/>
      <c r="R1805" s="30"/>
      <c r="S1805" s="30"/>
      <c r="T1805" s="30"/>
    </row>
    <row r="1806" spans="8:8" ht="27.75" customHeight="1">
      <c r="A1806" s="36" t="s">
        <v>647</v>
      </c>
      <c r="B1806" s="36" t="s">
        <v>8</v>
      </c>
      <c r="C1806" s="36" t="s">
        <v>1308</v>
      </c>
      <c r="D1806" s="30">
        <v>826.672511191644</v>
      </c>
      <c r="E1806" s="30"/>
      <c r="F1806" s="30"/>
      <c r="G1806" s="30"/>
      <c r="H1806" s="30"/>
      <c r="I1806" s="30"/>
      <c r="J1806" s="30"/>
      <c r="K1806" s="30">
        <v>400.0</v>
      </c>
      <c r="L1806" s="30"/>
      <c r="M1806" s="30"/>
      <c r="N1806" s="30">
        <v>400.0</v>
      </c>
      <c r="O1806" s="30"/>
      <c r="P1806" s="30"/>
      <c r="Q1806" s="30"/>
      <c r="R1806" s="30"/>
      <c r="S1806" s="30"/>
      <c r="T1806" s="30"/>
    </row>
    <row r="1807" spans="8:8" ht="27.75" customHeight="1">
      <c r="A1807" s="35" t="s">
        <v>648</v>
      </c>
      <c r="B1807" s="36" t="s">
        <v>8</v>
      </c>
      <c r="C1807" s="36" t="s">
        <v>1309</v>
      </c>
      <c r="D1807" s="30">
        <v>1753.36214879512</v>
      </c>
      <c r="E1807" s="30"/>
      <c r="F1807" s="30"/>
      <c r="G1807" s="30"/>
      <c r="H1807" s="30"/>
      <c r="I1807" s="30"/>
      <c r="J1807" s="30"/>
      <c r="K1807" s="30"/>
      <c r="L1807" s="30">
        <v>350.0</v>
      </c>
      <c r="M1807" s="30">
        <v>350.0</v>
      </c>
      <c r="N1807" s="30">
        <v>350.0</v>
      </c>
      <c r="O1807" s="30">
        <v>350.0</v>
      </c>
      <c r="P1807" s="30">
        <v>350.0</v>
      </c>
      <c r="Q1807" s="30"/>
      <c r="R1807" s="30"/>
      <c r="S1807" s="30"/>
      <c r="T1807" s="30"/>
    </row>
    <row r="1808" spans="8:8" ht="27.75" customHeight="1">
      <c r="A1808" s="35" t="s">
        <v>650</v>
      </c>
      <c r="B1808" s="36" t="s">
        <v>8</v>
      </c>
      <c r="C1808" s="36" t="s">
        <v>1310</v>
      </c>
      <c r="D1808" s="30">
        <v>139.934680451128</v>
      </c>
      <c r="E1808" s="30"/>
      <c r="F1808" s="30"/>
      <c r="G1808" s="30"/>
      <c r="H1808" s="30"/>
      <c r="I1808" s="30"/>
      <c r="J1808" s="30"/>
      <c r="K1808" s="30"/>
      <c r="L1808" s="30"/>
      <c r="M1808" s="30"/>
      <c r="N1808" s="30"/>
      <c r="O1808" s="30"/>
      <c r="P1808" s="30"/>
      <c r="Q1808" s="30"/>
      <c r="R1808" s="30"/>
      <c r="S1808" s="30"/>
      <c r="T1808" s="30"/>
    </row>
    <row r="1809" spans="8:8" ht="27.75" customHeight="1">
      <c r="A1809" s="35" t="s">
        <v>651</v>
      </c>
      <c r="B1809" s="36" t="s">
        <v>8</v>
      </c>
      <c r="C1809" s="36" t="s">
        <v>1311</v>
      </c>
      <c r="D1809" s="30">
        <v>312.812929419113</v>
      </c>
      <c r="E1809" s="30"/>
      <c r="F1809" s="30"/>
      <c r="G1809" s="30"/>
      <c r="H1809" s="30"/>
      <c r="I1809" s="30"/>
      <c r="J1809" s="30"/>
      <c r="K1809" s="30"/>
      <c r="L1809" s="30">
        <v>300.0</v>
      </c>
      <c r="M1809" s="30"/>
      <c r="N1809" s="30"/>
      <c r="O1809" s="30"/>
      <c r="P1809" s="30"/>
      <c r="Q1809" s="30"/>
      <c r="R1809" s="30"/>
      <c r="S1809" s="30"/>
      <c r="T1809" s="30"/>
    </row>
    <row r="1810" spans="8:8" ht="27.75" customHeight="1">
      <c r="A1810" s="36" t="s">
        <v>653</v>
      </c>
      <c r="B1810" s="36" t="s">
        <v>429</v>
      </c>
      <c r="C1810" s="36" t="s">
        <v>1312</v>
      </c>
      <c r="D1810" s="30">
        <v>42079.2967304457</v>
      </c>
      <c r="E1810" s="30"/>
      <c r="F1810" s="30"/>
      <c r="G1810" s="30"/>
      <c r="H1810" s="30"/>
      <c r="I1810" s="30">
        <v>3590.10054691893</v>
      </c>
      <c r="J1810" s="30">
        <v>2673.48108939499</v>
      </c>
      <c r="K1810" s="30">
        <v>3590.10454950163</v>
      </c>
      <c r="L1810" s="30">
        <v>3360.94868447497</v>
      </c>
      <c r="M1810" s="30">
        <v>3208.17810779053</v>
      </c>
      <c r="N1810" s="30">
        <v>3284.56339613275</v>
      </c>
      <c r="O1810" s="30">
        <v>3131.79281944831</v>
      </c>
      <c r="P1810" s="30">
        <v>3055.40753110609</v>
      </c>
      <c r="Q1810" s="30">
        <v>3666.48983784385</v>
      </c>
      <c r="R1810" s="30">
        <v>3360.94868447497</v>
      </c>
      <c r="S1810" s="30">
        <v>3513.71926115941</v>
      </c>
      <c r="T1810" s="30">
        <v>3590.10454950163</v>
      </c>
    </row>
    <row r="1811" spans="8:8" ht="27.75" customHeight="1">
      <c r="A1811" s="35" t="s">
        <v>656</v>
      </c>
      <c r="B1811" s="36" t="s">
        <v>657</v>
      </c>
      <c r="C1811" s="36" t="s">
        <v>1313</v>
      </c>
      <c r="D1811" s="30">
        <v>662.889215383029</v>
      </c>
      <c r="E1811" s="30"/>
      <c r="F1811" s="30"/>
      <c r="G1811" s="30"/>
      <c r="H1811" s="30"/>
      <c r="I1811" s="30"/>
      <c r="J1811" s="30"/>
      <c r="K1811" s="30">
        <v>1000.0</v>
      </c>
      <c r="L1811" s="30"/>
      <c r="M1811" s="30"/>
      <c r="N1811" s="30"/>
      <c r="O1811" s="30"/>
      <c r="P1811" s="30"/>
      <c r="Q1811" s="30"/>
      <c r="R1811" s="30"/>
      <c r="S1811" s="30"/>
      <c r="T1811" s="30"/>
    </row>
    <row r="1812" spans="8:8" ht="27.75" customHeight="1">
      <c r="A1812" s="35" t="s">
        <v>668</v>
      </c>
      <c r="B1812" s="36" t="s">
        <v>8</v>
      </c>
      <c r="C1812" s="36" t="s">
        <v>1314</v>
      </c>
      <c r="D1812" s="30">
        <v>782.318092682423</v>
      </c>
      <c r="E1812" s="30"/>
      <c r="F1812" s="30"/>
      <c r="G1812" s="30"/>
      <c r="H1812" s="30"/>
      <c r="I1812" s="30"/>
      <c r="J1812" s="30"/>
      <c r="K1812" s="30">
        <v>400.0</v>
      </c>
      <c r="L1812" s="30"/>
      <c r="M1812" s="30"/>
      <c r="N1812" s="30">
        <v>400.0</v>
      </c>
      <c r="O1812" s="30"/>
      <c r="P1812" s="30"/>
      <c r="Q1812" s="30"/>
      <c r="R1812" s="30"/>
      <c r="S1812" s="30"/>
      <c r="T1812" s="30"/>
    </row>
    <row r="1813" spans="8:8" ht="27.75" customHeight="1">
      <c r="A1813" s="35" t="s">
        <v>671</v>
      </c>
      <c r="B1813" s="36" t="s">
        <v>8</v>
      </c>
      <c r="C1813" s="36" t="s">
        <v>1315</v>
      </c>
      <c r="D1813" s="30">
        <v>44.4242051282051</v>
      </c>
      <c r="E1813" s="30"/>
      <c r="F1813" s="30"/>
      <c r="G1813" s="30"/>
      <c r="H1813" s="30"/>
      <c r="I1813" s="30"/>
      <c r="J1813" s="30"/>
      <c r="K1813" s="30"/>
      <c r="L1813" s="30"/>
      <c r="M1813" s="30"/>
      <c r="N1813" s="30"/>
      <c r="O1813" s="30"/>
      <c r="P1813" s="30"/>
      <c r="Q1813" s="30"/>
      <c r="R1813" s="30"/>
      <c r="S1813" s="30"/>
      <c r="T1813" s="30"/>
    </row>
    <row r="1814" spans="8:8" ht="27.75" customHeight="1">
      <c r="A1814" s="35" t="s">
        <v>671</v>
      </c>
      <c r="B1814" s="36" t="s">
        <v>102</v>
      </c>
      <c r="C1814" s="36" t="s">
        <v>1316</v>
      </c>
      <c r="D1814" s="30">
        <v>1116.43073190874</v>
      </c>
      <c r="E1814" s="30"/>
      <c r="F1814" s="30"/>
      <c r="G1814" s="30"/>
      <c r="H1814" s="30"/>
      <c r="I1814" s="30"/>
      <c r="J1814" s="30"/>
      <c r="K1814" s="30"/>
      <c r="L1814" s="30">
        <v>1200.0</v>
      </c>
      <c r="M1814" s="30"/>
      <c r="N1814" s="30"/>
      <c r="O1814" s="30"/>
      <c r="P1814" s="30"/>
      <c r="Q1814" s="30"/>
      <c r="R1814" s="30"/>
      <c r="S1814" s="30"/>
      <c r="T1814" s="30"/>
    </row>
    <row r="1815" spans="8:8" ht="27.75" customHeight="1">
      <c r="A1815" s="36" t="s">
        <v>671</v>
      </c>
      <c r="B1815" s="36" t="s">
        <v>387</v>
      </c>
      <c r="C1815" s="36" t="s">
        <v>1317</v>
      </c>
      <c r="D1815" s="30">
        <v>23805.155005659</v>
      </c>
      <c r="E1815" s="30"/>
      <c r="F1815" s="30"/>
      <c r="G1815" s="30"/>
      <c r="H1815" s="30"/>
      <c r="I1815" s="30">
        <v>2075.19490881219</v>
      </c>
      <c r="J1815" s="30">
        <v>1545.35904301609</v>
      </c>
      <c r="K1815" s="30">
        <v>2075.19722243521</v>
      </c>
      <c r="L1815" s="30">
        <v>1942.73767758043</v>
      </c>
      <c r="M1815" s="30">
        <v>1854.43131434391</v>
      </c>
      <c r="N1815" s="30">
        <v>1898.58449596217</v>
      </c>
      <c r="O1815" s="30">
        <v>1810.27813272565</v>
      </c>
      <c r="P1815" s="30">
        <v>1766.12495110739</v>
      </c>
      <c r="Q1815" s="30">
        <v>2119.35040405347</v>
      </c>
      <c r="R1815" s="30">
        <v>1942.73767758043</v>
      </c>
      <c r="S1815" s="30">
        <v>2031.04404081695</v>
      </c>
      <c r="T1815" s="30">
        <v>2075.19722243521</v>
      </c>
    </row>
    <row r="1816" spans="8:8" ht="27.75" customHeight="1">
      <c r="A1816" s="36" t="s">
        <v>671</v>
      </c>
      <c r="B1816" s="36" t="s">
        <v>676</v>
      </c>
      <c r="C1816" s="36" t="s">
        <v>1318</v>
      </c>
      <c r="D1816" s="30">
        <v>11929.5462090164</v>
      </c>
      <c r="E1816" s="30"/>
      <c r="F1816" s="30"/>
      <c r="G1816" s="30"/>
      <c r="H1816" s="30"/>
      <c r="I1816" s="30">
        <v>3000.0</v>
      </c>
      <c r="J1816" s="30"/>
      <c r="K1816" s="30">
        <v>3000.0</v>
      </c>
      <c r="L1816" s="30"/>
      <c r="M1816" s="30">
        <v>3000.0</v>
      </c>
      <c r="N1816" s="30"/>
      <c r="O1816" s="30"/>
      <c r="P1816" s="30"/>
      <c r="Q1816" s="30">
        <v>3000.0</v>
      </c>
      <c r="R1816" s="30"/>
      <c r="S1816" s="30"/>
      <c r="T1816" s="30"/>
    </row>
    <row r="1817" spans="8:8" ht="27.75" customHeight="1">
      <c r="A1817" s="36" t="s">
        <v>1319</v>
      </c>
      <c r="B1817" s="36" t="s">
        <v>8</v>
      </c>
      <c r="C1817" s="36" t="s">
        <v>1320</v>
      </c>
      <c r="D1817" s="30">
        <v>40.4961828123388</v>
      </c>
      <c r="E1817" s="30"/>
      <c r="F1817" s="30"/>
      <c r="G1817" s="30"/>
      <c r="H1817" s="30"/>
      <c r="I1817" s="30"/>
      <c r="J1817" s="30"/>
      <c r="K1817" s="30"/>
      <c r="L1817" s="30">
        <v>100.0</v>
      </c>
      <c r="M1817" s="30"/>
      <c r="N1817" s="30"/>
      <c r="O1817" s="30"/>
      <c r="P1817" s="30"/>
      <c r="Q1817" s="30"/>
      <c r="R1817" s="30"/>
      <c r="S1817" s="30"/>
      <c r="T1817" s="30"/>
    </row>
    <row r="1818" spans="8:8" ht="27.75" customHeight="1">
      <c r="A1818" s="36" t="s">
        <v>681</v>
      </c>
      <c r="B1818" s="36" t="s">
        <v>8</v>
      </c>
      <c r="C1818" s="36" t="s">
        <v>1321</v>
      </c>
      <c r="D1818" s="30">
        <v>41.2206882549995</v>
      </c>
      <c r="E1818" s="30"/>
      <c r="F1818" s="30"/>
      <c r="G1818" s="30"/>
      <c r="H1818" s="30"/>
      <c r="I1818" s="30"/>
      <c r="J1818" s="30"/>
      <c r="K1818" s="30">
        <v>50.0</v>
      </c>
      <c r="L1818" s="30"/>
      <c r="M1818" s="30"/>
      <c r="N1818" s="30"/>
      <c r="O1818" s="30"/>
      <c r="P1818" s="30"/>
      <c r="Q1818" s="30"/>
      <c r="R1818" s="30"/>
      <c r="S1818" s="30"/>
      <c r="T1818" s="30"/>
    </row>
    <row r="1819" spans="8:8" ht="27.75" customHeight="1">
      <c r="A1819" s="36" t="s">
        <v>682</v>
      </c>
      <c r="B1819" s="36" t="s">
        <v>8</v>
      </c>
      <c r="C1819" s="36" t="s">
        <v>1322</v>
      </c>
      <c r="D1819" s="30">
        <v>1176.26237727178</v>
      </c>
      <c r="E1819" s="30"/>
      <c r="F1819" s="30"/>
      <c r="G1819" s="30"/>
      <c r="H1819" s="30"/>
      <c r="I1819" s="30"/>
      <c r="J1819" s="30"/>
      <c r="K1819" s="30"/>
      <c r="L1819" s="30"/>
      <c r="M1819" s="30"/>
      <c r="N1819" s="30">
        <v>300.0</v>
      </c>
      <c r="O1819" s="30">
        <v>300.0</v>
      </c>
      <c r="P1819" s="30">
        <v>300.0</v>
      </c>
      <c r="Q1819" s="30">
        <v>300.0</v>
      </c>
      <c r="R1819" s="30"/>
      <c r="S1819" s="30"/>
      <c r="T1819" s="30"/>
    </row>
    <row r="1820" spans="8:8" ht="27.75" customHeight="1">
      <c r="A1820" s="35" t="s">
        <v>684</v>
      </c>
      <c r="B1820" s="36" t="s">
        <v>155</v>
      </c>
      <c r="C1820" s="36" t="s">
        <v>1323</v>
      </c>
      <c r="D1820" s="30">
        <v>8873.08632056036</v>
      </c>
      <c r="E1820" s="30"/>
      <c r="F1820" s="30"/>
      <c r="G1820" s="30"/>
      <c r="H1820" s="30"/>
      <c r="I1820" s="30"/>
      <c r="J1820" s="30">
        <v>2000.0</v>
      </c>
      <c r="K1820" s="30"/>
      <c r="L1820" s="30"/>
      <c r="M1820" s="30">
        <v>2000.0</v>
      </c>
      <c r="N1820" s="30"/>
      <c r="O1820" s="30"/>
      <c r="P1820" s="30">
        <v>2000.0</v>
      </c>
      <c r="Q1820" s="30"/>
      <c r="R1820" s="30">
        <v>2000.0</v>
      </c>
      <c r="S1820" s="30"/>
      <c r="T1820" s="30"/>
    </row>
    <row r="1821" spans="8:8" ht="27.75" customHeight="1">
      <c r="A1821" s="36" t="s">
        <v>687</v>
      </c>
      <c r="B1821" s="36" t="s">
        <v>8</v>
      </c>
      <c r="C1821" s="36" t="s">
        <v>1324</v>
      </c>
      <c r="D1821" s="30">
        <v>199.506020344613</v>
      </c>
      <c r="E1821" s="30"/>
      <c r="F1821" s="30"/>
      <c r="G1821" s="30"/>
      <c r="H1821" s="30"/>
      <c r="I1821" s="30"/>
      <c r="J1821" s="30"/>
      <c r="K1821" s="30"/>
      <c r="L1821" s="30"/>
      <c r="M1821" s="30"/>
      <c r="N1821" s="30"/>
      <c r="O1821" s="30"/>
      <c r="P1821" s="30"/>
      <c r="Q1821" s="30"/>
      <c r="R1821" s="30"/>
      <c r="S1821" s="30"/>
      <c r="T1821" s="30"/>
    </row>
    <row r="1822" spans="8:8" ht="27.75" customHeight="1">
      <c r="A1822" s="36" t="s">
        <v>689</v>
      </c>
      <c r="B1822" s="36" t="s">
        <v>181</v>
      </c>
      <c r="C1822" s="36" t="s">
        <v>1325</v>
      </c>
      <c r="D1822" s="30">
        <v>721.446868323401</v>
      </c>
      <c r="E1822" s="30"/>
      <c r="F1822" s="30"/>
      <c r="G1822" s="30"/>
      <c r="H1822" s="30"/>
      <c r="I1822" s="30"/>
      <c r="J1822" s="30"/>
      <c r="K1822" s="30"/>
      <c r="L1822" s="30"/>
      <c r="M1822" s="30"/>
      <c r="N1822" s="30">
        <v>1000.0</v>
      </c>
      <c r="O1822" s="30"/>
      <c r="P1822" s="30"/>
      <c r="Q1822" s="30"/>
      <c r="R1822" s="30"/>
      <c r="S1822" s="30"/>
      <c r="T1822" s="30"/>
    </row>
    <row r="1823" spans="8:8" ht="27.75" customHeight="1">
      <c r="A1823" s="36" t="s">
        <v>696</v>
      </c>
      <c r="B1823" s="36" t="s">
        <v>141</v>
      </c>
      <c r="C1823" s="36" t="s">
        <v>1326</v>
      </c>
      <c r="D1823" s="30">
        <v>1672.09706257982</v>
      </c>
      <c r="E1823" s="30"/>
      <c r="F1823" s="30"/>
      <c r="G1823" s="30"/>
      <c r="H1823" s="30"/>
      <c r="I1823" s="30"/>
      <c r="J1823" s="30"/>
      <c r="K1823" s="30"/>
      <c r="L1823" s="30"/>
      <c r="M1823" s="30"/>
      <c r="N1823" s="30">
        <v>2000.0</v>
      </c>
      <c r="O1823" s="30"/>
      <c r="P1823" s="30"/>
      <c r="Q1823" s="30"/>
      <c r="R1823" s="30"/>
      <c r="S1823" s="30"/>
      <c r="T1823" s="30"/>
    </row>
    <row r="1824" spans="8:8" ht="27.75" customHeight="1">
      <c r="A1824" s="36" t="s">
        <v>700</v>
      </c>
      <c r="B1824" s="36" t="s">
        <v>8</v>
      </c>
      <c r="C1824" s="36" t="s">
        <v>1327</v>
      </c>
      <c r="D1824" s="30">
        <v>57.420723300456</v>
      </c>
      <c r="E1824" s="30"/>
      <c r="F1824" s="30"/>
      <c r="G1824" s="30"/>
      <c r="H1824" s="30"/>
      <c r="I1824" s="30"/>
      <c r="J1824" s="30"/>
      <c r="K1824" s="30"/>
      <c r="L1824" s="30"/>
      <c r="M1824" s="30"/>
      <c r="N1824" s="30"/>
      <c r="O1824" s="30"/>
      <c r="P1824" s="30"/>
      <c r="Q1824" s="30"/>
      <c r="R1824" s="30"/>
      <c r="S1824" s="30"/>
      <c r="T1824" s="30"/>
    </row>
    <row r="1825" spans="8:8" ht="27.75" customHeight="1">
      <c r="A1825" s="35" t="s">
        <v>701</v>
      </c>
      <c r="B1825" s="36" t="s">
        <v>181</v>
      </c>
      <c r="C1825" s="36" t="s">
        <v>1328</v>
      </c>
      <c r="D1825" s="30">
        <v>59103.1686366296</v>
      </c>
      <c r="E1825" s="30"/>
      <c r="F1825" s="30"/>
      <c r="G1825" s="30"/>
      <c r="H1825" s="30"/>
      <c r="I1825" s="30">
        <v>4529.90536696896</v>
      </c>
      <c r="J1825" s="30">
        <v>3373.33625536864</v>
      </c>
      <c r="K1825" s="30">
        <v>4529.91041733472</v>
      </c>
      <c r="L1825" s="30">
        <v>4240.7668768432</v>
      </c>
      <c r="M1825" s="30">
        <v>4048.00451651552</v>
      </c>
      <c r="N1825" s="30">
        <v>4144.38569667936</v>
      </c>
      <c r="O1825" s="30">
        <v>3951.62333635168</v>
      </c>
      <c r="P1825" s="30">
        <v>3855.24215618784</v>
      </c>
      <c r="Q1825" s="30">
        <v>4626.29159749856</v>
      </c>
      <c r="R1825" s="30">
        <v>4240.7668768432</v>
      </c>
      <c r="S1825" s="30">
        <v>4433.52923717088</v>
      </c>
      <c r="T1825" s="30">
        <v>4529.91041733472</v>
      </c>
    </row>
    <row r="1826" spans="8:8" ht="27.75" customHeight="1">
      <c r="A1826" s="36" t="s">
        <v>701</v>
      </c>
      <c r="B1826" s="36" t="s">
        <v>1095</v>
      </c>
      <c r="C1826" s="36" t="s">
        <v>1329</v>
      </c>
      <c r="D1826" s="30">
        <v>2088.2557798579</v>
      </c>
      <c r="E1826" s="30"/>
      <c r="F1826" s="30"/>
      <c r="G1826" s="30"/>
      <c r="H1826" s="30"/>
      <c r="I1826" s="30"/>
      <c r="J1826" s="30"/>
      <c r="K1826" s="30">
        <v>3000.0</v>
      </c>
      <c r="L1826" s="30"/>
      <c r="M1826" s="30"/>
      <c r="N1826" s="30"/>
      <c r="O1826" s="30"/>
      <c r="P1826" s="30"/>
      <c r="Q1826" s="30"/>
      <c r="R1826" s="30"/>
      <c r="S1826" s="30"/>
      <c r="T1826" s="30"/>
    </row>
    <row r="1827" spans="8:8" ht="27.75" customHeight="1">
      <c r="A1827" s="35" t="s">
        <v>701</v>
      </c>
      <c r="B1827" s="36" t="s">
        <v>719</v>
      </c>
      <c r="C1827" s="36" t="s">
        <v>1330</v>
      </c>
      <c r="D1827" s="30">
        <v>31754.4322606054</v>
      </c>
      <c r="E1827" s="30"/>
      <c r="F1827" s="30"/>
      <c r="G1827" s="30"/>
      <c r="H1827" s="30"/>
      <c r="I1827" s="30">
        <v>2531.19631742967</v>
      </c>
      <c r="J1827" s="30">
        <v>1884.9348088599</v>
      </c>
      <c r="K1827" s="30">
        <v>2531.19913944606</v>
      </c>
      <c r="L1827" s="30">
        <v>2369.63305679953</v>
      </c>
      <c r="M1827" s="30">
        <v>2261.92233503516</v>
      </c>
      <c r="N1827" s="30">
        <v>2315.77769591734</v>
      </c>
      <c r="O1827" s="30">
        <v>2208.06697415299</v>
      </c>
      <c r="P1827" s="30">
        <v>2154.2116132708</v>
      </c>
      <c r="Q1827" s="30">
        <v>2585.05450032825</v>
      </c>
      <c r="R1827" s="30">
        <v>2369.63305679953</v>
      </c>
      <c r="S1827" s="30">
        <v>2477.34377856388</v>
      </c>
      <c r="T1827" s="30">
        <v>2531.19913944606</v>
      </c>
    </row>
    <row r="1828" spans="8:8" ht="27.75" customHeight="1">
      <c r="A1828" s="35" t="s">
        <v>701</v>
      </c>
      <c r="B1828" s="36" t="s">
        <v>1331</v>
      </c>
      <c r="C1828" s="36" t="s">
        <v>1332</v>
      </c>
      <c r="D1828" s="30">
        <v>1449.63580800718</v>
      </c>
      <c r="E1828" s="30"/>
      <c r="F1828" s="30"/>
      <c r="G1828" s="30"/>
      <c r="H1828" s="30"/>
      <c r="I1828" s="30"/>
      <c r="J1828" s="30"/>
      <c r="K1828" s="30"/>
      <c r="L1828" s="30"/>
      <c r="M1828" s="30"/>
      <c r="N1828" s="30"/>
      <c r="O1828" s="30">
        <v>1500.0</v>
      </c>
      <c r="P1828" s="30"/>
      <c r="Q1828" s="30"/>
      <c r="R1828" s="30"/>
      <c r="S1828" s="30"/>
      <c r="T1828" s="30"/>
    </row>
    <row r="1829" spans="8:8" ht="27.75" customHeight="1">
      <c r="A1829" s="35" t="s">
        <v>701</v>
      </c>
      <c r="B1829" s="36" t="s">
        <v>1601</v>
      </c>
      <c r="C1829" s="36" t="s">
        <v>1602</v>
      </c>
      <c r="D1829" s="30">
        <v>3265.82859920078</v>
      </c>
      <c r="E1829" s="30"/>
      <c r="F1829" s="30"/>
      <c r="G1829" s="30"/>
      <c r="H1829" s="30"/>
      <c r="I1829" s="30"/>
      <c r="J1829" s="30"/>
      <c r="K1829" s="30"/>
      <c r="L1829" s="30"/>
      <c r="M1829" s="30">
        <v>3500.0</v>
      </c>
      <c r="N1829" s="30"/>
      <c r="O1829" s="30"/>
      <c r="P1829" s="30"/>
      <c r="Q1829" s="30"/>
      <c r="R1829" s="30"/>
      <c r="S1829" s="30"/>
      <c r="T1829" s="30"/>
    </row>
    <row r="1830" spans="8:8" ht="27.75" customHeight="1">
      <c r="A1830" s="35" t="s">
        <v>731</v>
      </c>
      <c r="B1830" s="36" t="s">
        <v>141</v>
      </c>
      <c r="C1830" s="36" t="s">
        <v>1333</v>
      </c>
      <c r="D1830" s="30">
        <v>14712.9354190889</v>
      </c>
      <c r="E1830" s="30"/>
      <c r="F1830" s="30"/>
      <c r="G1830" s="30"/>
      <c r="H1830" s="30"/>
      <c r="I1830" s="30">
        <v>1248.54059803572</v>
      </c>
      <c r="J1830" s="30">
        <v>929.76495631998</v>
      </c>
      <c r="K1830" s="30">
        <v>1248.54199002654</v>
      </c>
      <c r="L1830" s="30">
        <v>1168.8477315999</v>
      </c>
      <c r="M1830" s="30">
        <v>1115.71822598214</v>
      </c>
      <c r="N1830" s="30">
        <v>1142.28297879102</v>
      </c>
      <c r="O1830" s="30">
        <v>1089.15347317326</v>
      </c>
      <c r="P1830" s="30">
        <v>1062.58872036438</v>
      </c>
      <c r="Q1830" s="30">
        <v>1275.10674283542</v>
      </c>
      <c r="R1830" s="30">
        <v>1168.8477315999</v>
      </c>
      <c r="S1830" s="30">
        <v>1221.97723721766</v>
      </c>
      <c r="T1830" s="30">
        <v>1248.54199002654</v>
      </c>
    </row>
    <row r="1831" spans="8:8" ht="27.75" customHeight="1">
      <c r="A1831" s="36" t="s">
        <v>734</v>
      </c>
      <c r="B1831" s="36" t="s">
        <v>8</v>
      </c>
      <c r="C1831" s="36" t="s">
        <v>1334</v>
      </c>
      <c r="D1831" s="30">
        <v>74.1326340808102</v>
      </c>
      <c r="E1831" s="30"/>
      <c r="F1831" s="30"/>
      <c r="G1831" s="30"/>
      <c r="H1831" s="30"/>
      <c r="I1831" s="30"/>
      <c r="J1831" s="30"/>
      <c r="K1831" s="30">
        <v>100.0</v>
      </c>
      <c r="L1831" s="30"/>
      <c r="M1831" s="30"/>
      <c r="N1831" s="30"/>
      <c r="O1831" s="30"/>
      <c r="P1831" s="30"/>
      <c r="Q1831" s="30"/>
      <c r="R1831" s="30"/>
      <c r="S1831" s="30"/>
      <c r="T1831" s="30"/>
    </row>
    <row r="1832" spans="8:8" ht="27.75" customHeight="1">
      <c r="A1832" s="35" t="s">
        <v>735</v>
      </c>
      <c r="B1832" s="36" t="s">
        <v>8</v>
      </c>
      <c r="C1832" s="36" t="s">
        <v>1335</v>
      </c>
      <c r="D1832" s="30">
        <v>483.461498056519</v>
      </c>
      <c r="E1832" s="30"/>
      <c r="F1832" s="30"/>
      <c r="G1832" s="30"/>
      <c r="H1832" s="30"/>
      <c r="I1832" s="30"/>
      <c r="J1832" s="30"/>
      <c r="K1832" s="30"/>
      <c r="L1832" s="30">
        <v>500.0</v>
      </c>
      <c r="M1832" s="30"/>
      <c r="N1832" s="30"/>
      <c r="O1832" s="30"/>
      <c r="P1832" s="30"/>
      <c r="Q1832" s="30"/>
      <c r="R1832" s="30"/>
      <c r="S1832" s="30"/>
      <c r="T1832" s="30"/>
    </row>
    <row r="1833" spans="8:8" ht="27.75" customHeight="1">
      <c r="A1833" s="36" t="s">
        <v>736</v>
      </c>
      <c r="B1833" s="36" t="s">
        <v>401</v>
      </c>
      <c r="C1833" s="36" t="s">
        <v>1336</v>
      </c>
      <c r="D1833" s="30">
        <v>14.8741758241758</v>
      </c>
      <c r="E1833" s="30"/>
      <c r="F1833" s="30"/>
      <c r="G1833" s="30"/>
      <c r="H1833" s="30"/>
      <c r="I1833" s="30"/>
      <c r="J1833" s="30"/>
      <c r="K1833" s="30"/>
      <c r="L1833" s="30">
        <v>100.0</v>
      </c>
      <c r="M1833" s="30"/>
      <c r="N1833" s="30"/>
      <c r="O1833" s="30"/>
      <c r="P1833" s="30"/>
      <c r="Q1833" s="30"/>
      <c r="R1833" s="30"/>
      <c r="S1833" s="30"/>
      <c r="T1833" s="30"/>
    </row>
    <row r="1834" spans="8:8" ht="27.75" customHeight="1">
      <c r="A1834" s="36" t="s">
        <v>738</v>
      </c>
      <c r="B1834" s="36" t="s">
        <v>8</v>
      </c>
      <c r="C1834" s="36" t="s">
        <v>1337</v>
      </c>
      <c r="D1834" s="30">
        <v>428.391597938144</v>
      </c>
      <c r="E1834" s="30"/>
      <c r="F1834" s="30"/>
      <c r="G1834" s="30"/>
      <c r="H1834" s="30"/>
      <c r="I1834" s="30"/>
      <c r="J1834" s="30"/>
      <c r="K1834" s="30"/>
      <c r="L1834" s="30">
        <v>450.0</v>
      </c>
      <c r="M1834" s="30"/>
      <c r="N1834" s="30"/>
      <c r="O1834" s="30"/>
      <c r="P1834" s="30"/>
      <c r="Q1834" s="30"/>
      <c r="R1834" s="30"/>
      <c r="S1834" s="30"/>
      <c r="T1834" s="30"/>
    </row>
    <row r="1835" spans="8:8" ht="27.75" customHeight="1">
      <c r="A1835" s="36" t="s">
        <v>739</v>
      </c>
      <c r="B1835" s="36" t="s">
        <v>8</v>
      </c>
      <c r="C1835" s="36" t="s">
        <v>1338</v>
      </c>
      <c r="D1835" s="30">
        <v>457.989367274251</v>
      </c>
      <c r="E1835" s="30"/>
      <c r="F1835" s="30"/>
      <c r="G1835" s="30"/>
      <c r="H1835" s="30"/>
      <c r="I1835" s="30"/>
      <c r="J1835" s="30"/>
      <c r="K1835" s="30"/>
      <c r="L1835" s="30">
        <v>450.0</v>
      </c>
      <c r="M1835" s="30"/>
      <c r="N1835" s="30"/>
      <c r="O1835" s="30"/>
      <c r="P1835" s="30"/>
      <c r="Q1835" s="30"/>
      <c r="R1835" s="30"/>
      <c r="S1835" s="30"/>
      <c r="T1835" s="30"/>
    </row>
    <row r="1836" spans="8:8" ht="27.75" customHeight="1">
      <c r="A1836" s="36" t="s">
        <v>740</v>
      </c>
      <c r="B1836" s="36" t="s">
        <v>8</v>
      </c>
      <c r="C1836" s="36" t="s">
        <v>1339</v>
      </c>
      <c r="D1836" s="30">
        <v>57.2083685545224</v>
      </c>
      <c r="E1836" s="30"/>
      <c r="F1836" s="30"/>
      <c r="G1836" s="30"/>
      <c r="H1836" s="30"/>
      <c r="I1836" s="30"/>
      <c r="J1836" s="30"/>
      <c r="K1836" s="30"/>
      <c r="L1836" s="30">
        <v>100.0</v>
      </c>
      <c r="M1836" s="30"/>
      <c r="N1836" s="30"/>
      <c r="O1836" s="30"/>
      <c r="P1836" s="30"/>
      <c r="Q1836" s="30"/>
      <c r="R1836" s="30"/>
      <c r="S1836" s="30"/>
      <c r="T1836" s="30"/>
    </row>
    <row r="1837" spans="8:8" ht="27.75" customHeight="1">
      <c r="A1837" s="36" t="s">
        <v>741</v>
      </c>
      <c r="B1837" s="36" t="s">
        <v>8</v>
      </c>
      <c r="C1837" s="36" t="s">
        <v>1340</v>
      </c>
      <c r="D1837" s="30">
        <v>574.025759109312</v>
      </c>
      <c r="E1837" s="30"/>
      <c r="F1837" s="30"/>
      <c r="G1837" s="30"/>
      <c r="H1837" s="30"/>
      <c r="I1837" s="30"/>
      <c r="J1837" s="30"/>
      <c r="K1837" s="30">
        <v>600.0</v>
      </c>
      <c r="L1837" s="30"/>
      <c r="M1837" s="30"/>
      <c r="N1837" s="30"/>
      <c r="O1837" s="30"/>
      <c r="P1837" s="30"/>
      <c r="Q1837" s="30"/>
      <c r="R1837" s="30"/>
      <c r="S1837" s="30"/>
      <c r="T1837" s="30"/>
    </row>
    <row r="1838" spans="8:8" ht="27.75" customHeight="1">
      <c r="A1838" s="36" t="s">
        <v>742</v>
      </c>
      <c r="B1838" s="36" t="s">
        <v>8</v>
      </c>
      <c r="C1838" s="36" t="s">
        <v>1341</v>
      </c>
      <c r="D1838" s="30">
        <v>91.1085658451851</v>
      </c>
      <c r="E1838" s="30"/>
      <c r="F1838" s="30"/>
      <c r="G1838" s="30"/>
      <c r="H1838" s="30"/>
      <c r="I1838" s="30"/>
      <c r="J1838" s="30"/>
      <c r="K1838" s="30"/>
      <c r="L1838" s="30"/>
      <c r="M1838" s="30"/>
      <c r="N1838" s="30"/>
      <c r="O1838" s="30"/>
      <c r="P1838" s="30"/>
      <c r="Q1838" s="30"/>
      <c r="R1838" s="30"/>
      <c r="S1838" s="30"/>
      <c r="T1838" s="30"/>
    </row>
    <row r="1839" spans="8:8" ht="27.75" customHeight="1">
      <c r="A1839" s="36" t="s">
        <v>743</v>
      </c>
      <c r="B1839" s="36" t="s">
        <v>66</v>
      </c>
      <c r="C1839" s="36" t="s">
        <v>1342</v>
      </c>
      <c r="D1839" s="30">
        <v>26580.1552888612</v>
      </c>
      <c r="E1839" s="30"/>
      <c r="F1839" s="30"/>
      <c r="G1839" s="30"/>
      <c r="H1839" s="30"/>
      <c r="I1839" s="30">
        <v>2294.45437206117</v>
      </c>
      <c r="J1839" s="30">
        <v>1708.63748633715</v>
      </c>
      <c r="K1839" s="30">
        <v>2294.45693013531</v>
      </c>
      <c r="L1839" s="30">
        <v>2148.00206918577</v>
      </c>
      <c r="M1839" s="30">
        <v>2050.36549521941</v>
      </c>
      <c r="N1839" s="30">
        <v>2099.18378220259</v>
      </c>
      <c r="O1839" s="30">
        <v>2001.54720823623</v>
      </c>
      <c r="P1839" s="30">
        <v>1952.72892125305</v>
      </c>
      <c r="Q1839" s="30">
        <v>2343.27521711849</v>
      </c>
      <c r="R1839" s="30">
        <v>2148.00206918577</v>
      </c>
      <c r="S1839" s="30">
        <v>2245.63864315213</v>
      </c>
      <c r="T1839" s="30">
        <v>2294.45693013531</v>
      </c>
    </row>
    <row r="1840" spans="8:8" ht="27.75" customHeight="1">
      <c r="A1840" s="36" t="s">
        <v>743</v>
      </c>
      <c r="B1840" s="36" t="s">
        <v>8</v>
      </c>
      <c r="C1840" s="36" t="s">
        <v>1343</v>
      </c>
      <c r="D1840" s="30">
        <v>681.119589977221</v>
      </c>
      <c r="E1840" s="30"/>
      <c r="F1840" s="30"/>
      <c r="G1840" s="30"/>
      <c r="H1840" s="30"/>
      <c r="I1840" s="30"/>
      <c r="J1840" s="30"/>
      <c r="K1840" s="30">
        <v>650.0</v>
      </c>
      <c r="L1840" s="30"/>
      <c r="M1840" s="30"/>
      <c r="N1840" s="30"/>
      <c r="O1840" s="30"/>
      <c r="P1840" s="30"/>
      <c r="Q1840" s="30"/>
      <c r="R1840" s="30"/>
      <c r="S1840" s="30"/>
      <c r="T1840" s="30"/>
    </row>
    <row r="1841" spans="8:8" ht="27.75" customHeight="1">
      <c r="A1841" s="36" t="s">
        <v>746</v>
      </c>
      <c r="B1841" s="36" t="s">
        <v>66</v>
      </c>
      <c r="C1841" s="36" t="s">
        <v>1344</v>
      </c>
      <c r="D1841" s="30">
        <v>4782.63068731849</v>
      </c>
      <c r="E1841" s="30"/>
      <c r="F1841" s="30"/>
      <c r="G1841" s="30"/>
      <c r="H1841" s="30"/>
      <c r="I1841" s="30"/>
      <c r="J1841" s="30"/>
      <c r="K1841" s="30"/>
      <c r="L1841" s="30"/>
      <c r="M1841" s="30">
        <v>2000.0</v>
      </c>
      <c r="N1841" s="30"/>
      <c r="O1841" s="30"/>
      <c r="P1841" s="30">
        <v>2000.0</v>
      </c>
      <c r="Q1841" s="30"/>
      <c r="R1841" s="30"/>
      <c r="S1841" s="30"/>
      <c r="T1841" s="30"/>
    </row>
    <row r="1842" spans="8:8" ht="27.75" customHeight="1">
      <c r="A1842" s="36" t="s">
        <v>756</v>
      </c>
      <c r="B1842" s="36" t="s">
        <v>8</v>
      </c>
      <c r="C1842" s="36" t="s">
        <v>1345</v>
      </c>
      <c r="D1842" s="30">
        <v>43.7722199040267</v>
      </c>
      <c r="E1842" s="30"/>
      <c r="F1842" s="30"/>
      <c r="G1842" s="30"/>
      <c r="H1842" s="30"/>
      <c r="I1842" s="30"/>
      <c r="J1842" s="30"/>
      <c r="K1842" s="30"/>
      <c r="L1842" s="30"/>
      <c r="M1842" s="30"/>
      <c r="N1842" s="30"/>
      <c r="O1842" s="30"/>
      <c r="P1842" s="30"/>
      <c r="Q1842" s="30"/>
      <c r="R1842" s="30"/>
      <c r="S1842" s="30"/>
      <c r="T1842" s="30"/>
    </row>
    <row r="1843" spans="8:8" ht="27.75" customHeight="1">
      <c r="A1843" s="35" t="s">
        <v>757</v>
      </c>
      <c r="B1843" s="36" t="s">
        <v>8</v>
      </c>
      <c r="C1843" s="36" t="s">
        <v>1346</v>
      </c>
      <c r="D1843" s="30">
        <v>85.1904147750722</v>
      </c>
      <c r="E1843" s="30"/>
      <c r="F1843" s="30"/>
      <c r="G1843" s="30"/>
      <c r="H1843" s="30"/>
      <c r="I1843" s="30"/>
      <c r="J1843" s="30"/>
      <c r="K1843" s="30"/>
      <c r="L1843" s="30"/>
      <c r="M1843" s="30"/>
      <c r="N1843" s="30"/>
      <c r="O1843" s="30"/>
      <c r="P1843" s="30"/>
      <c r="Q1843" s="30"/>
      <c r="R1843" s="30"/>
      <c r="S1843" s="30"/>
      <c r="T1843" s="30"/>
    </row>
    <row r="1844" spans="8:8" ht="27.75" customHeight="1">
      <c r="A1844" s="35" t="s">
        <v>758</v>
      </c>
      <c r="B1844" s="36" t="s">
        <v>8</v>
      </c>
      <c r="C1844" s="36" t="s">
        <v>1347</v>
      </c>
      <c r="D1844" s="30">
        <v>119.647754137116</v>
      </c>
      <c r="E1844" s="30"/>
      <c r="F1844" s="30"/>
      <c r="G1844" s="30"/>
      <c r="H1844" s="30"/>
      <c r="I1844" s="30"/>
      <c r="J1844" s="30"/>
      <c r="K1844" s="30"/>
      <c r="L1844" s="30"/>
      <c r="M1844" s="30"/>
      <c r="N1844" s="30"/>
      <c r="O1844" s="30"/>
      <c r="P1844" s="30"/>
      <c r="Q1844" s="30"/>
      <c r="R1844" s="30"/>
      <c r="S1844" s="30"/>
      <c r="T1844" s="30"/>
    </row>
    <row r="1845" spans="8:8" ht="27.75" customHeight="1">
      <c r="A1845" s="36" t="s">
        <v>759</v>
      </c>
      <c r="B1845" s="36" t="s">
        <v>8</v>
      </c>
      <c r="C1845" s="36" t="s">
        <v>1348</v>
      </c>
      <c r="D1845" s="30">
        <v>86.0580693016849</v>
      </c>
      <c r="E1845" s="30"/>
      <c r="F1845" s="30"/>
      <c r="G1845" s="30"/>
      <c r="H1845" s="30"/>
      <c r="I1845" s="30"/>
      <c r="J1845" s="30"/>
      <c r="K1845" s="30"/>
      <c r="L1845" s="30"/>
      <c r="M1845" s="30"/>
      <c r="N1845" s="30"/>
      <c r="O1845" s="30"/>
      <c r="P1845" s="30"/>
      <c r="Q1845" s="30"/>
      <c r="R1845" s="30"/>
      <c r="S1845" s="30"/>
      <c r="T1845" s="30"/>
    </row>
    <row r="1846" spans="8:8" ht="27.75" customHeight="1">
      <c r="A1846" s="35" t="s">
        <v>760</v>
      </c>
      <c r="B1846" s="36" t="s">
        <v>8</v>
      </c>
      <c r="C1846" s="36" t="s">
        <v>1349</v>
      </c>
      <c r="D1846" s="30">
        <v>574.587470449173</v>
      </c>
      <c r="E1846" s="30"/>
      <c r="F1846" s="30"/>
      <c r="G1846" s="30"/>
      <c r="H1846" s="30"/>
      <c r="I1846" s="30"/>
      <c r="J1846" s="30"/>
      <c r="K1846" s="30"/>
      <c r="L1846" s="30"/>
      <c r="M1846" s="30"/>
      <c r="N1846" s="30"/>
      <c r="O1846" s="30"/>
      <c r="P1846" s="30"/>
      <c r="Q1846" s="30"/>
      <c r="R1846" s="30"/>
      <c r="S1846" s="30"/>
      <c r="T1846" s="30"/>
    </row>
    <row r="1847" spans="8:8" ht="27.75" customHeight="1">
      <c r="A1847" s="35" t="s">
        <v>761</v>
      </c>
      <c r="B1847" s="36" t="s">
        <v>8</v>
      </c>
      <c r="C1847" s="36" t="s">
        <v>1350</v>
      </c>
      <c r="D1847" s="30">
        <v>129.671524663677</v>
      </c>
      <c r="E1847" s="30"/>
      <c r="F1847" s="30"/>
      <c r="G1847" s="30"/>
      <c r="H1847" s="30"/>
      <c r="I1847" s="30"/>
      <c r="J1847" s="30"/>
      <c r="K1847" s="30"/>
      <c r="L1847" s="30">
        <v>150.0</v>
      </c>
      <c r="M1847" s="30"/>
      <c r="N1847" s="30"/>
      <c r="O1847" s="30"/>
      <c r="P1847" s="30"/>
      <c r="Q1847" s="30"/>
      <c r="R1847" s="30"/>
      <c r="S1847" s="30"/>
      <c r="T1847" s="30"/>
    </row>
    <row r="1848" spans="8:8" ht="27.75" customHeight="1">
      <c r="A1848" s="35" t="s">
        <v>762</v>
      </c>
      <c r="B1848" s="36" t="s">
        <v>8</v>
      </c>
      <c r="C1848" s="36" t="s">
        <v>1351</v>
      </c>
      <c r="D1848" s="30">
        <v>149.407789232532</v>
      </c>
      <c r="E1848" s="30"/>
      <c r="F1848" s="30"/>
      <c r="G1848" s="30"/>
      <c r="H1848" s="30"/>
      <c r="I1848" s="30"/>
      <c r="J1848" s="30"/>
      <c r="K1848" s="30"/>
      <c r="L1848" s="30">
        <v>150.0</v>
      </c>
      <c r="M1848" s="30"/>
      <c r="N1848" s="30"/>
      <c r="O1848" s="30"/>
      <c r="P1848" s="30"/>
      <c r="Q1848" s="30"/>
      <c r="R1848" s="30"/>
      <c r="S1848" s="30"/>
      <c r="T1848" s="30"/>
    </row>
    <row r="1849" spans="8:8" ht="27.75" customHeight="1">
      <c r="A1849" s="36" t="s">
        <v>763</v>
      </c>
      <c r="B1849" s="36" t="s">
        <v>8</v>
      </c>
      <c r="C1849" s="36" t="s">
        <v>1352</v>
      </c>
      <c r="D1849" s="30">
        <v>142.302721088435</v>
      </c>
      <c r="E1849" s="30"/>
      <c r="F1849" s="30"/>
      <c r="G1849" s="30"/>
      <c r="H1849" s="30"/>
      <c r="I1849" s="30"/>
      <c r="J1849" s="30"/>
      <c r="K1849" s="30"/>
      <c r="L1849" s="30"/>
      <c r="M1849" s="30"/>
      <c r="N1849" s="30"/>
      <c r="O1849" s="30"/>
      <c r="P1849" s="30"/>
      <c r="Q1849" s="30"/>
      <c r="R1849" s="30"/>
      <c r="S1849" s="30"/>
      <c r="T1849" s="30"/>
    </row>
    <row r="1850" spans="8:8" ht="27.75" customHeight="1">
      <c r="A1850" s="36" t="s">
        <v>764</v>
      </c>
      <c r="B1850" s="36" t="s">
        <v>8</v>
      </c>
      <c r="C1850" s="36" t="s">
        <v>1353</v>
      </c>
      <c r="D1850" s="30">
        <v>2317.76111111111</v>
      </c>
      <c r="E1850" s="30"/>
      <c r="F1850" s="30"/>
      <c r="G1850" s="30"/>
      <c r="H1850" s="30"/>
      <c r="I1850" s="30"/>
      <c r="J1850" s="30"/>
      <c r="K1850" s="30"/>
      <c r="L1850" s="30">
        <v>1250.0</v>
      </c>
      <c r="M1850" s="30"/>
      <c r="N1850" s="30">
        <v>1250.0</v>
      </c>
      <c r="O1850" s="30"/>
      <c r="P1850" s="30"/>
      <c r="Q1850" s="30"/>
      <c r="R1850" s="30"/>
      <c r="S1850" s="30"/>
      <c r="T1850" s="30"/>
    </row>
    <row r="1851" spans="8:8" ht="27.75" customHeight="1">
      <c r="A1851" s="36" t="s">
        <v>765</v>
      </c>
      <c r="B1851" s="36" t="s">
        <v>8</v>
      </c>
      <c r="C1851" s="36" t="s">
        <v>1354</v>
      </c>
      <c r="D1851" s="30">
        <v>27.6545101644703</v>
      </c>
      <c r="E1851" s="30"/>
      <c r="F1851" s="30"/>
      <c r="G1851" s="30"/>
      <c r="H1851" s="30"/>
      <c r="I1851" s="30"/>
      <c r="J1851" s="30"/>
      <c r="K1851" s="30"/>
      <c r="L1851" s="30"/>
      <c r="M1851" s="30"/>
      <c r="N1851" s="30"/>
      <c r="O1851" s="30"/>
      <c r="P1851" s="30"/>
      <c r="Q1851" s="30"/>
      <c r="R1851" s="30"/>
      <c r="S1851" s="30"/>
      <c r="T1851" s="30"/>
    </row>
    <row r="1852" spans="8:8" ht="27.75" customHeight="1">
      <c r="A1852" s="35" t="s">
        <v>766</v>
      </c>
      <c r="B1852" s="36" t="s">
        <v>401</v>
      </c>
      <c r="C1852" s="36" t="s">
        <v>1355</v>
      </c>
      <c r="D1852" s="30">
        <v>48.5348027842227</v>
      </c>
      <c r="E1852" s="30"/>
      <c r="F1852" s="30"/>
      <c r="G1852" s="30"/>
      <c r="H1852" s="30"/>
      <c r="I1852" s="30"/>
      <c r="J1852" s="30"/>
      <c r="K1852" s="30"/>
      <c r="L1852" s="30"/>
      <c r="M1852" s="30"/>
      <c r="N1852" s="30"/>
      <c r="O1852" s="30"/>
      <c r="P1852" s="30"/>
      <c r="Q1852" s="30"/>
      <c r="R1852" s="30"/>
      <c r="S1852" s="30"/>
      <c r="T1852" s="30"/>
    </row>
    <row r="1853" spans="8:8" ht="27.75" customHeight="1">
      <c r="A1853" s="36" t="s">
        <v>767</v>
      </c>
      <c r="B1853" s="36" t="s">
        <v>768</v>
      </c>
      <c r="C1853" s="36" t="s">
        <v>1356</v>
      </c>
      <c r="D1853" s="30">
        <v>9761.6977875653</v>
      </c>
      <c r="E1853" s="30"/>
      <c r="F1853" s="30"/>
      <c r="G1853" s="30"/>
      <c r="H1853" s="30"/>
      <c r="I1853" s="30"/>
      <c r="J1853" s="30">
        <v>3000.0</v>
      </c>
      <c r="K1853" s="30"/>
      <c r="L1853" s="30"/>
      <c r="M1853" s="30">
        <v>3000.0</v>
      </c>
      <c r="N1853" s="30"/>
      <c r="O1853" s="30">
        <v>3000.0</v>
      </c>
      <c r="P1853" s="30"/>
      <c r="Q1853" s="30"/>
      <c r="R1853" s="30"/>
      <c r="S1853" s="30"/>
      <c r="T1853" s="30"/>
    </row>
    <row r="1854" spans="8:8" ht="27.75" customHeight="1">
      <c r="A1854" s="35" t="s">
        <v>773</v>
      </c>
      <c r="B1854" s="36" t="s">
        <v>8</v>
      </c>
      <c r="C1854" s="36" t="s">
        <v>1357</v>
      </c>
      <c r="D1854" s="30">
        <v>41.8623711340206</v>
      </c>
      <c r="E1854" s="30"/>
      <c r="F1854" s="30"/>
      <c r="G1854" s="30"/>
      <c r="H1854" s="30"/>
      <c r="I1854" s="30"/>
      <c r="J1854" s="30"/>
      <c r="K1854" s="30"/>
      <c r="L1854" s="30"/>
      <c r="M1854" s="30"/>
      <c r="N1854" s="30"/>
      <c r="O1854" s="30"/>
      <c r="P1854" s="30"/>
      <c r="Q1854" s="30"/>
      <c r="R1854" s="30"/>
      <c r="S1854" s="30"/>
      <c r="T1854" s="30"/>
    </row>
    <row r="1855" spans="8:8" ht="27.75" customHeight="1">
      <c r="A1855" s="36" t="s">
        <v>774</v>
      </c>
      <c r="B1855" s="36" t="s">
        <v>8</v>
      </c>
      <c r="C1855" s="36" t="s">
        <v>1358</v>
      </c>
      <c r="D1855" s="30">
        <v>187.487802356833</v>
      </c>
      <c r="E1855" s="30"/>
      <c r="F1855" s="30"/>
      <c r="G1855" s="30"/>
      <c r="H1855" s="30"/>
      <c r="I1855" s="30"/>
      <c r="J1855" s="30"/>
      <c r="K1855" s="30"/>
      <c r="L1855" s="30"/>
      <c r="M1855" s="30"/>
      <c r="N1855" s="30"/>
      <c r="O1855" s="30"/>
      <c r="P1855" s="30"/>
      <c r="Q1855" s="30"/>
      <c r="R1855" s="30"/>
      <c r="S1855" s="30"/>
      <c r="T1855" s="30"/>
    </row>
    <row r="1856" spans="8:8" ht="27.75" customHeight="1">
      <c r="A1856" s="36" t="s">
        <v>775</v>
      </c>
      <c r="B1856" s="36" t="s">
        <v>8</v>
      </c>
      <c r="C1856" s="36" t="s">
        <v>1359</v>
      </c>
      <c r="D1856" s="30">
        <v>270.431204943357</v>
      </c>
      <c r="E1856" s="30"/>
      <c r="F1856" s="30"/>
      <c r="G1856" s="30"/>
      <c r="H1856" s="30"/>
      <c r="I1856" s="30"/>
      <c r="J1856" s="30">
        <v>300.0</v>
      </c>
      <c r="K1856" s="30"/>
      <c r="L1856" s="30"/>
      <c r="M1856" s="30"/>
      <c r="N1856" s="30"/>
      <c r="O1856" s="30"/>
      <c r="P1856" s="30"/>
      <c r="Q1856" s="30"/>
      <c r="R1856" s="30"/>
      <c r="S1856" s="30"/>
      <c r="T1856" s="30"/>
    </row>
    <row r="1857" spans="8:8" ht="27.75" customHeight="1">
      <c r="A1857" s="35" t="s">
        <v>776</v>
      </c>
      <c r="B1857" s="36" t="s">
        <v>8</v>
      </c>
      <c r="C1857" s="36" t="s">
        <v>1360</v>
      </c>
      <c r="D1857" s="30">
        <v>219.817218756722</v>
      </c>
      <c r="E1857" s="30"/>
      <c r="F1857" s="30"/>
      <c r="G1857" s="30"/>
      <c r="H1857" s="30"/>
      <c r="I1857" s="30"/>
      <c r="J1857" s="30"/>
      <c r="K1857" s="30"/>
      <c r="L1857" s="30"/>
      <c r="M1857" s="30"/>
      <c r="N1857" s="30"/>
      <c r="O1857" s="30"/>
      <c r="P1857" s="30"/>
      <c r="Q1857" s="30"/>
      <c r="R1857" s="30"/>
      <c r="S1857" s="30"/>
      <c r="T1857" s="30"/>
    </row>
    <row r="1858" spans="8:8" ht="27.75" customHeight="1">
      <c r="A1858" s="36" t="s">
        <v>777</v>
      </c>
      <c r="B1858" s="36" t="s">
        <v>141</v>
      </c>
      <c r="C1858" s="36" t="s">
        <v>1361</v>
      </c>
      <c r="D1858" s="30">
        <v>17364.0049105758</v>
      </c>
      <c r="E1858" s="30"/>
      <c r="F1858" s="30"/>
      <c r="G1858" s="30"/>
      <c r="H1858" s="30"/>
      <c r="I1858" s="30"/>
      <c r="J1858" s="30">
        <v>4500.0</v>
      </c>
      <c r="K1858" s="30"/>
      <c r="L1858" s="30">
        <v>4500.0</v>
      </c>
      <c r="M1858" s="30"/>
      <c r="N1858" s="30">
        <v>4500.0</v>
      </c>
      <c r="O1858" s="30"/>
      <c r="P1858" s="30">
        <v>4500.0</v>
      </c>
      <c r="Q1858" s="30"/>
      <c r="R1858" s="30"/>
      <c r="S1858" s="30"/>
      <c r="T1858" s="30"/>
    </row>
    <row r="1859" spans="8:8" ht="27.75" customHeight="1">
      <c r="A1859" s="35" t="s">
        <v>777</v>
      </c>
      <c r="B1859" s="36" t="s">
        <v>141</v>
      </c>
      <c r="C1859" s="36" t="s">
        <v>1362</v>
      </c>
      <c r="D1859" s="30">
        <v>2212.30492091388</v>
      </c>
      <c r="E1859" s="30"/>
      <c r="F1859" s="30"/>
      <c r="G1859" s="30"/>
      <c r="H1859" s="30"/>
      <c r="I1859" s="30"/>
      <c r="J1859" s="30"/>
      <c r="K1859" s="30"/>
      <c r="L1859" s="30">
        <v>2500.0</v>
      </c>
      <c r="M1859" s="30"/>
      <c r="N1859" s="30"/>
      <c r="O1859" s="30"/>
      <c r="P1859" s="30"/>
      <c r="Q1859" s="30"/>
      <c r="R1859" s="30"/>
      <c r="S1859" s="30"/>
      <c r="T1859" s="30"/>
    </row>
    <row r="1860" spans="8:8" ht="27.75" customHeight="1">
      <c r="A1860" s="35" t="s">
        <v>777</v>
      </c>
      <c r="B1860" s="36" t="s">
        <v>8</v>
      </c>
      <c r="C1860" s="36" t="s">
        <v>1363</v>
      </c>
      <c r="D1860" s="30">
        <v>508.57129658146</v>
      </c>
      <c r="E1860" s="30"/>
      <c r="F1860" s="30"/>
      <c r="G1860" s="30"/>
      <c r="H1860" s="30"/>
      <c r="I1860" s="30"/>
      <c r="J1860" s="30"/>
      <c r="K1860" s="30"/>
      <c r="L1860" s="30"/>
      <c r="M1860" s="30"/>
      <c r="N1860" s="30"/>
      <c r="O1860" s="30"/>
      <c r="P1860" s="30"/>
      <c r="Q1860" s="30"/>
      <c r="R1860" s="30"/>
      <c r="S1860" s="30"/>
      <c r="T1860" s="30"/>
    </row>
    <row r="1861" spans="8:8" ht="27.75" customHeight="1">
      <c r="A1861" s="35" t="s">
        <v>777</v>
      </c>
      <c r="B1861" s="36" t="s">
        <v>387</v>
      </c>
      <c r="C1861" s="36" t="s">
        <v>1364</v>
      </c>
      <c r="D1861" s="30">
        <v>4063.02195649933</v>
      </c>
      <c r="E1861" s="30"/>
      <c r="F1861" s="30"/>
      <c r="G1861" s="30"/>
      <c r="H1861" s="30"/>
      <c r="I1861" s="30"/>
      <c r="J1861" s="30"/>
      <c r="K1861" s="30"/>
      <c r="L1861" s="30"/>
      <c r="M1861" s="30">
        <v>2000.0</v>
      </c>
      <c r="N1861" s="30"/>
      <c r="O1861" s="30">
        <v>2000.0</v>
      </c>
      <c r="P1861" s="30"/>
      <c r="Q1861" s="30"/>
      <c r="R1861" s="30"/>
      <c r="S1861" s="30"/>
      <c r="T1861" s="30"/>
    </row>
    <row r="1862" spans="8:8" ht="27.75" customHeight="1">
      <c r="A1862" s="36" t="s">
        <v>784</v>
      </c>
      <c r="B1862" s="36" t="s">
        <v>181</v>
      </c>
      <c r="C1862" s="36" t="s">
        <v>1365</v>
      </c>
      <c r="D1862" s="30">
        <v>3207.4152607362</v>
      </c>
      <c r="E1862" s="30"/>
      <c r="F1862" s="30"/>
      <c r="G1862" s="30"/>
      <c r="H1862" s="30"/>
      <c r="I1862" s="30"/>
      <c r="J1862" s="30"/>
      <c r="K1862" s="30"/>
      <c r="L1862" s="30"/>
      <c r="M1862" s="30"/>
      <c r="N1862" s="30">
        <v>3500.0</v>
      </c>
      <c r="O1862" s="30"/>
      <c r="P1862" s="30"/>
      <c r="Q1862" s="30"/>
      <c r="R1862" s="30"/>
      <c r="S1862" s="30"/>
      <c r="T1862" s="30"/>
    </row>
    <row r="1863" spans="8:8" ht="27.75" customHeight="1">
      <c r="A1863" s="36" t="s">
        <v>791</v>
      </c>
      <c r="B1863" s="36" t="s">
        <v>193</v>
      </c>
      <c r="C1863" s="36" t="s">
        <v>1366</v>
      </c>
      <c r="D1863" s="30">
        <v>126880.0850625</v>
      </c>
      <c r="E1863" s="30"/>
      <c r="F1863" s="30"/>
      <c r="G1863" s="30"/>
      <c r="H1863" s="30"/>
      <c r="I1863" s="30"/>
      <c r="J1863" s="30"/>
      <c r="K1863" s="30"/>
      <c r="L1863" s="30"/>
      <c r="M1863" s="30"/>
      <c r="N1863" s="30"/>
      <c r="O1863" s="30"/>
      <c r="P1863" s="30"/>
      <c r="Q1863" s="30"/>
      <c r="R1863" s="30"/>
      <c r="S1863" s="30"/>
      <c r="T1863" s="30"/>
    </row>
    <row r="1864" spans="8:8" ht="27.75" customHeight="1">
      <c r="A1864" s="35" t="s">
        <v>792</v>
      </c>
      <c r="B1864" s="36" t="s">
        <v>322</v>
      </c>
      <c r="C1864" s="36" t="s">
        <v>1369</v>
      </c>
      <c r="D1864" s="30">
        <v>2359.05615219392</v>
      </c>
      <c r="E1864" s="30"/>
      <c r="F1864" s="30"/>
      <c r="G1864" s="30"/>
      <c r="H1864" s="30"/>
      <c r="I1864" s="30">
        <v>500.0</v>
      </c>
      <c r="J1864" s="30"/>
      <c r="K1864" s="30">
        <v>500.0</v>
      </c>
      <c r="L1864" s="30"/>
      <c r="M1864" s="30">
        <v>500.0</v>
      </c>
      <c r="N1864" s="30"/>
      <c r="O1864" s="30">
        <v>500.0</v>
      </c>
      <c r="P1864" s="30">
        <v>500.0</v>
      </c>
      <c r="Q1864" s="30"/>
      <c r="R1864" s="30"/>
      <c r="S1864" s="30"/>
      <c r="T1864" s="30"/>
    </row>
    <row r="1865" spans="8:8" ht="27.75" customHeight="1">
      <c r="A1865" s="36" t="s">
        <v>1367</v>
      </c>
      <c r="B1865" s="36" t="s">
        <v>160</v>
      </c>
      <c r="C1865" s="36" t="s">
        <v>1368</v>
      </c>
      <c r="D1865" s="30">
        <v>14736.7355605889</v>
      </c>
      <c r="E1865" s="30"/>
      <c r="F1865" s="30"/>
      <c r="G1865" s="30"/>
      <c r="H1865" s="30"/>
      <c r="I1865" s="30">
        <v>1283.86978065225</v>
      </c>
      <c r="J1865" s="30">
        <v>956.073941373375</v>
      </c>
      <c r="K1865" s="30">
        <v>1283.87121203137</v>
      </c>
      <c r="L1865" s="30">
        <v>1201.92189436687</v>
      </c>
      <c r="M1865" s="30">
        <v>1147.28901592387</v>
      </c>
      <c r="N1865" s="30">
        <v>1174.60545514537</v>
      </c>
      <c r="O1865" s="30">
        <v>1119.97257670237</v>
      </c>
      <c r="P1865" s="30">
        <v>1092.65613748087</v>
      </c>
      <c r="Q1865" s="30">
        <v>1311.18765125287</v>
      </c>
      <c r="R1865" s="30">
        <v>1201.92189436687</v>
      </c>
      <c r="S1865" s="30">
        <v>1256.55477280987</v>
      </c>
      <c r="T1865" s="30">
        <v>1283.87121203137</v>
      </c>
    </row>
    <row r="1866" spans="8:8" ht="27.75" customHeight="1">
      <c r="A1866" s="36" t="s">
        <v>792</v>
      </c>
      <c r="B1866" s="36" t="s">
        <v>798</v>
      </c>
      <c r="C1866" s="36" t="s">
        <v>1370</v>
      </c>
      <c r="D1866" s="30">
        <v>1633.90361323155</v>
      </c>
      <c r="E1866" s="30"/>
      <c r="F1866" s="30"/>
      <c r="G1866" s="30"/>
      <c r="H1866" s="30"/>
      <c r="I1866" s="30">
        <v>350.0</v>
      </c>
      <c r="J1866" s="30"/>
      <c r="K1866" s="30">
        <v>350.0</v>
      </c>
      <c r="L1866" s="30"/>
      <c r="M1866" s="30">
        <v>350.0</v>
      </c>
      <c r="N1866" s="30"/>
      <c r="O1866" s="30">
        <v>350.0</v>
      </c>
      <c r="P1866" s="30">
        <v>350.0</v>
      </c>
      <c r="Q1866" s="30"/>
      <c r="R1866" s="30"/>
      <c r="S1866" s="30"/>
      <c r="T1866" s="30"/>
    </row>
    <row r="1867" spans="8:8" ht="27.75" customHeight="1">
      <c r="A1867" s="36" t="s">
        <v>792</v>
      </c>
      <c r="B1867" s="36" t="s">
        <v>429</v>
      </c>
      <c r="C1867" s="36" t="s">
        <v>1371</v>
      </c>
      <c r="D1867" s="30">
        <v>4583.17940216282</v>
      </c>
      <c r="E1867" s="30"/>
      <c r="F1867" s="30"/>
      <c r="G1867" s="30"/>
      <c r="H1867" s="30"/>
      <c r="I1867" s="30"/>
      <c r="J1867" s="30"/>
      <c r="K1867" s="30"/>
      <c r="L1867" s="30">
        <v>2500.0</v>
      </c>
      <c r="M1867" s="30"/>
      <c r="N1867" s="30">
        <v>2500.0</v>
      </c>
      <c r="O1867" s="30"/>
      <c r="P1867" s="30"/>
      <c r="Q1867" s="30"/>
      <c r="R1867" s="30"/>
      <c r="S1867" s="30"/>
      <c r="T1867" s="30"/>
    </row>
    <row r="1868" spans="8:8" ht="27.75" customHeight="1">
      <c r="A1868" s="36" t="s">
        <v>792</v>
      </c>
      <c r="B1868" s="36" t="s">
        <v>802</v>
      </c>
      <c r="C1868" s="36" t="s">
        <v>1372</v>
      </c>
      <c r="D1868" s="30">
        <v>1935.21141756236</v>
      </c>
      <c r="E1868" s="30"/>
      <c r="F1868" s="30"/>
      <c r="G1868" s="30"/>
      <c r="H1868" s="30"/>
      <c r="I1868" s="30"/>
      <c r="J1868" s="30"/>
      <c r="K1868" s="30"/>
      <c r="L1868" s="30">
        <v>2000.0</v>
      </c>
      <c r="M1868" s="30"/>
      <c r="N1868" s="30"/>
      <c r="O1868" s="30"/>
      <c r="P1868" s="30"/>
      <c r="Q1868" s="30"/>
      <c r="R1868" s="30"/>
      <c r="S1868" s="30"/>
      <c r="T1868" s="30"/>
    </row>
    <row r="1869" spans="8:8" ht="27.75" customHeight="1">
      <c r="A1869" s="36" t="s">
        <v>792</v>
      </c>
      <c r="B1869" s="36" t="s">
        <v>202</v>
      </c>
      <c r="C1869" s="36" t="s">
        <v>1603</v>
      </c>
      <c r="D1869" s="30">
        <v>453.773682591757</v>
      </c>
      <c r="E1869" s="30"/>
      <c r="F1869" s="30"/>
      <c r="G1869" s="30"/>
      <c r="H1869" s="30"/>
      <c r="I1869" s="30"/>
      <c r="J1869" s="30"/>
      <c r="K1869" s="30"/>
      <c r="L1869" s="30"/>
      <c r="M1869" s="30">
        <v>500.0</v>
      </c>
      <c r="N1869" s="30"/>
      <c r="O1869" s="30"/>
      <c r="P1869" s="30"/>
      <c r="Q1869" s="30"/>
      <c r="R1869" s="30"/>
      <c r="S1869" s="30"/>
      <c r="T1869" s="30"/>
    </row>
    <row r="1870" spans="8:8" ht="27.75" customHeight="1">
      <c r="A1870" s="36" t="s">
        <v>792</v>
      </c>
      <c r="B1870" s="36" t="s">
        <v>813</v>
      </c>
      <c r="C1870" s="36" t="s">
        <v>1373</v>
      </c>
      <c r="D1870" s="30">
        <v>700.253277531262</v>
      </c>
      <c r="E1870" s="30"/>
      <c r="F1870" s="30"/>
      <c r="G1870" s="30"/>
      <c r="H1870" s="30"/>
      <c r="I1870" s="30"/>
      <c r="J1870" s="30"/>
      <c r="K1870" s="30"/>
      <c r="L1870" s="30"/>
      <c r="M1870" s="30">
        <v>1000.0</v>
      </c>
      <c r="N1870" s="30"/>
      <c r="O1870" s="30"/>
      <c r="P1870" s="30"/>
      <c r="Q1870" s="30"/>
      <c r="R1870" s="30"/>
      <c r="S1870" s="30"/>
      <c r="T1870" s="30"/>
    </row>
    <row r="1871" spans="8:8" ht="27.75" customHeight="1">
      <c r="A1871" s="36" t="s">
        <v>820</v>
      </c>
      <c r="B1871" s="36" t="s">
        <v>429</v>
      </c>
      <c r="C1871" s="36" t="s">
        <v>1374</v>
      </c>
      <c r="D1871" s="30">
        <v>4393.13719791985</v>
      </c>
      <c r="E1871" s="30"/>
      <c r="F1871" s="30"/>
      <c r="G1871" s="30"/>
      <c r="H1871" s="30"/>
      <c r="I1871" s="30"/>
      <c r="J1871" s="30"/>
      <c r="K1871" s="30"/>
      <c r="L1871" s="30"/>
      <c r="M1871" s="30"/>
      <c r="N1871" s="30"/>
      <c r="O1871" s="30">
        <v>2200.0</v>
      </c>
      <c r="P1871" s="30">
        <v>2200.0</v>
      </c>
      <c r="Q1871" s="30"/>
      <c r="R1871" s="30"/>
      <c r="S1871" s="30"/>
      <c r="T1871" s="30"/>
    </row>
    <row r="1872" spans="8:8" ht="27.75" customHeight="1">
      <c r="A1872" s="36" t="s">
        <v>823</v>
      </c>
      <c r="B1872" s="36" t="s">
        <v>824</v>
      </c>
      <c r="C1872" s="36" t="s">
        <v>1375</v>
      </c>
      <c r="D1872" s="30">
        <v>12.9892109015135</v>
      </c>
      <c r="E1872" s="30"/>
      <c r="F1872" s="30"/>
      <c r="G1872" s="30"/>
      <c r="H1872" s="30"/>
      <c r="I1872" s="30"/>
      <c r="J1872" s="30"/>
      <c r="K1872" s="30"/>
      <c r="L1872" s="30">
        <v>100.0</v>
      </c>
      <c r="M1872" s="30"/>
      <c r="N1872" s="30"/>
      <c r="O1872" s="30"/>
      <c r="P1872" s="30"/>
      <c r="Q1872" s="30"/>
      <c r="R1872" s="30"/>
      <c r="S1872" s="30"/>
      <c r="T1872" s="30"/>
    </row>
    <row r="1873" spans="8:8" ht="27.75" customHeight="1">
      <c r="A1873" s="35" t="s">
        <v>825</v>
      </c>
      <c r="B1873" s="36" t="s">
        <v>8</v>
      </c>
      <c r="C1873" s="36" t="s">
        <v>1376</v>
      </c>
      <c r="D1873" s="30">
        <v>3015.85216562533</v>
      </c>
      <c r="E1873" s="30"/>
      <c r="F1873" s="30"/>
      <c r="G1873" s="30"/>
      <c r="H1873" s="30"/>
      <c r="I1873" s="30"/>
      <c r="J1873" s="30"/>
      <c r="K1873" s="30"/>
      <c r="L1873" s="30"/>
      <c r="M1873" s="30"/>
      <c r="N1873" s="30"/>
      <c r="O1873" s="30">
        <v>750.0</v>
      </c>
      <c r="P1873" s="30">
        <v>750.0</v>
      </c>
      <c r="Q1873" s="30">
        <v>750.0</v>
      </c>
      <c r="R1873" s="30">
        <v>750.0</v>
      </c>
      <c r="S1873" s="30">
        <v>750.0</v>
      </c>
      <c r="T1873" s="30">
        <v>750.0</v>
      </c>
    </row>
    <row r="1874" spans="8:8" ht="27.75" customHeight="1">
      <c r="A1874" s="36" t="s">
        <v>826</v>
      </c>
      <c r="B1874" s="36" t="s">
        <v>8</v>
      </c>
      <c r="C1874" s="36" t="s">
        <v>1377</v>
      </c>
      <c r="D1874" s="30">
        <v>147.259633960346</v>
      </c>
      <c r="E1874" s="30"/>
      <c r="F1874" s="30"/>
      <c r="G1874" s="30"/>
      <c r="H1874" s="30"/>
      <c r="I1874" s="30"/>
      <c r="J1874" s="30"/>
      <c r="K1874" s="30"/>
      <c r="L1874" s="30">
        <v>150.0</v>
      </c>
      <c r="M1874" s="30">
        <v>150.0</v>
      </c>
      <c r="N1874" s="30">
        <v>150.0</v>
      </c>
      <c r="O1874" s="30"/>
      <c r="P1874" s="30"/>
      <c r="Q1874" s="30"/>
      <c r="R1874" s="30"/>
      <c r="S1874" s="30"/>
      <c r="T1874" s="30"/>
    </row>
    <row r="1875" spans="8:8" ht="27.75" customHeight="1">
      <c r="A1875" s="36" t="s">
        <v>827</v>
      </c>
      <c r="B1875" s="36" t="s">
        <v>8</v>
      </c>
      <c r="C1875" s="36" t="s">
        <v>1378</v>
      </c>
      <c r="D1875" s="30">
        <v>203.882008368201</v>
      </c>
      <c r="E1875" s="30"/>
      <c r="F1875" s="30"/>
      <c r="G1875" s="30"/>
      <c r="H1875" s="30"/>
      <c r="I1875" s="30">
        <v>200.0</v>
      </c>
      <c r="J1875" s="30"/>
      <c r="K1875" s="30"/>
      <c r="L1875" s="30"/>
      <c r="M1875" s="30"/>
      <c r="N1875" s="30"/>
      <c r="O1875" s="30"/>
      <c r="P1875" s="30"/>
      <c r="Q1875" s="30"/>
      <c r="R1875" s="30"/>
      <c r="S1875" s="30"/>
      <c r="T1875" s="30"/>
    </row>
    <row r="1876" spans="8:8" ht="27.75" customHeight="1">
      <c r="A1876" s="35" t="s">
        <v>828</v>
      </c>
      <c r="B1876" s="36" t="s">
        <v>8</v>
      </c>
      <c r="C1876" s="36" t="s">
        <v>1379</v>
      </c>
      <c r="D1876" s="30">
        <v>899.093834196891</v>
      </c>
      <c r="E1876" s="30"/>
      <c r="F1876" s="30"/>
      <c r="G1876" s="30"/>
      <c r="H1876" s="30"/>
      <c r="I1876" s="30"/>
      <c r="J1876" s="30"/>
      <c r="K1876" s="30">
        <v>450.0</v>
      </c>
      <c r="L1876" s="30"/>
      <c r="M1876" s="30"/>
      <c r="N1876" s="30"/>
      <c r="O1876" s="30"/>
      <c r="P1876" s="30"/>
      <c r="Q1876" s="30"/>
      <c r="R1876" s="30"/>
      <c r="S1876" s="30"/>
      <c r="T1876" s="30"/>
    </row>
    <row r="1877" spans="8:8" ht="27.75" customHeight="1">
      <c r="A1877" s="35" t="s">
        <v>828</v>
      </c>
      <c r="B1877" s="36" t="s">
        <v>102</v>
      </c>
      <c r="C1877" s="36" t="s">
        <v>1380</v>
      </c>
      <c r="D1877" s="30">
        <v>37589.9695259594</v>
      </c>
      <c r="E1877" s="30"/>
      <c r="F1877" s="30"/>
      <c r="G1877" s="30"/>
      <c r="H1877" s="30"/>
      <c r="I1877" s="30">
        <v>3285.97820171478</v>
      </c>
      <c r="J1877" s="30">
        <v>2447.00683661577</v>
      </c>
      <c r="K1877" s="30">
        <v>3285.98186523321</v>
      </c>
      <c r="L1877" s="30">
        <v>3076.23810807885</v>
      </c>
      <c r="M1877" s="30">
        <v>2936.40893664261</v>
      </c>
      <c r="N1877" s="30">
        <v>3006.32352236073</v>
      </c>
      <c r="O1877" s="30">
        <v>2866.49435092449</v>
      </c>
      <c r="P1877" s="30">
        <v>2796.57976520637</v>
      </c>
      <c r="Q1877" s="30">
        <v>3355.89645095133</v>
      </c>
      <c r="R1877" s="30">
        <v>3076.23810807885</v>
      </c>
      <c r="S1877" s="30">
        <v>3216.06727951509</v>
      </c>
      <c r="T1877" s="30">
        <v>3285.98186523321</v>
      </c>
    </row>
    <row r="1878" spans="8:8" ht="27.75" customHeight="1">
      <c r="A1878" s="35" t="s">
        <v>828</v>
      </c>
      <c r="B1878" s="36" t="s">
        <v>387</v>
      </c>
      <c r="C1878" s="36" t="s">
        <v>1381</v>
      </c>
      <c r="D1878" s="30">
        <v>11950.0333333333</v>
      </c>
      <c r="E1878" s="30"/>
      <c r="F1878" s="30"/>
      <c r="G1878" s="30"/>
      <c r="H1878" s="30"/>
      <c r="I1878" s="30"/>
      <c r="J1878" s="30"/>
      <c r="K1878" s="30">
        <v>3000.0</v>
      </c>
      <c r="L1878" s="30"/>
      <c r="M1878" s="30">
        <v>3000.0</v>
      </c>
      <c r="N1878" s="30"/>
      <c r="O1878" s="30">
        <v>3000.0</v>
      </c>
      <c r="P1878" s="30"/>
      <c r="Q1878" s="30"/>
      <c r="R1878" s="30">
        <v>3000.0</v>
      </c>
      <c r="S1878" s="30"/>
      <c r="T1878" s="30"/>
    </row>
    <row r="1879" spans="8:8" ht="27.75" customHeight="1">
      <c r="A1879" s="36" t="s">
        <v>833</v>
      </c>
      <c r="B1879" s="36" t="s">
        <v>834</v>
      </c>
      <c r="C1879" s="36" t="s">
        <v>1382</v>
      </c>
      <c r="D1879" s="30">
        <v>245.826859045505</v>
      </c>
      <c r="E1879" s="30"/>
      <c r="F1879" s="30"/>
      <c r="G1879" s="30"/>
      <c r="H1879" s="30"/>
      <c r="I1879" s="30">
        <v>250.0</v>
      </c>
      <c r="J1879" s="30"/>
      <c r="K1879" s="30"/>
      <c r="L1879" s="30"/>
      <c r="M1879" s="30"/>
      <c r="N1879" s="30"/>
      <c r="O1879" s="30"/>
      <c r="P1879" s="30"/>
      <c r="Q1879" s="30"/>
      <c r="R1879" s="30"/>
      <c r="S1879" s="30"/>
      <c r="T1879" s="30"/>
    </row>
    <row r="1880" spans="8:8" ht="27.75" customHeight="1">
      <c r="A1880" s="36" t="s">
        <v>833</v>
      </c>
      <c r="B1880" s="36" t="s">
        <v>278</v>
      </c>
      <c r="C1880" s="36" t="s">
        <v>1383</v>
      </c>
      <c r="D1880" s="30">
        <v>152181.163084307</v>
      </c>
      <c r="E1880" s="30"/>
      <c r="F1880" s="30"/>
      <c r="G1880" s="30"/>
      <c r="H1880" s="30"/>
      <c r="I1880" s="30">
        <v>13081.9956826858</v>
      </c>
      <c r="J1880" s="30">
        <v>9741.91881595713</v>
      </c>
      <c r="K1880" s="30">
        <v>13082.0102677285</v>
      </c>
      <c r="L1880" s="30">
        <v>12246.9874047857</v>
      </c>
      <c r="M1880" s="30">
        <v>11690.3054961571</v>
      </c>
      <c r="N1880" s="30">
        <v>11968.6464504714</v>
      </c>
      <c r="O1880" s="30">
        <v>11411.9645418428</v>
      </c>
      <c r="P1880" s="30">
        <v>11133.6235875285</v>
      </c>
      <c r="Q1880" s="30">
        <v>13360.3512220428</v>
      </c>
      <c r="R1880" s="30">
        <v>12246.9874047857</v>
      </c>
      <c r="S1880" s="30">
        <v>12803.6693134142</v>
      </c>
      <c r="T1880" s="30">
        <v>13082.0102677285</v>
      </c>
    </row>
    <row r="1881" spans="8:8" ht="27.75" customHeight="1">
      <c r="A1881" s="36" t="s">
        <v>833</v>
      </c>
      <c r="B1881" s="36" t="s">
        <v>278</v>
      </c>
      <c r="C1881" s="36" t="s">
        <v>1384</v>
      </c>
      <c r="D1881" s="30">
        <v>32511.1863522538</v>
      </c>
      <c r="E1881" s="30"/>
      <c r="F1881" s="30"/>
      <c r="G1881" s="30"/>
      <c r="H1881" s="30"/>
      <c r="I1881" s="30">
        <v>2794.7690166066</v>
      </c>
      <c r="J1881" s="30">
        <v>2081.2124946019</v>
      </c>
      <c r="K1881" s="30">
        <v>2794.7721324787</v>
      </c>
      <c r="L1881" s="30">
        <v>2616.3822230095</v>
      </c>
      <c r="M1881" s="30">
        <v>2497.4556166967</v>
      </c>
      <c r="N1881" s="30">
        <v>2556.9189198531</v>
      </c>
      <c r="O1881" s="30">
        <v>2437.9923135403</v>
      </c>
      <c r="P1881" s="30">
        <v>2378.5290103839</v>
      </c>
      <c r="Q1881" s="30">
        <v>2854.2354356351</v>
      </c>
      <c r="R1881" s="30">
        <v>2616.3822230095</v>
      </c>
      <c r="S1881" s="30">
        <v>2735.3088293223</v>
      </c>
      <c r="T1881" s="30">
        <v>2794.7721324787</v>
      </c>
    </row>
    <row r="1882" spans="8:8" ht="27.75" customHeight="1">
      <c r="A1882" s="36" t="s">
        <v>833</v>
      </c>
      <c r="B1882" s="36" t="s">
        <v>859</v>
      </c>
      <c r="C1882" s="36" t="s">
        <v>1385</v>
      </c>
      <c r="D1882" s="30">
        <v>2361.43646183634</v>
      </c>
      <c r="E1882" s="30"/>
      <c r="F1882" s="30"/>
      <c r="G1882" s="30"/>
      <c r="H1882" s="30"/>
      <c r="I1882" s="30">
        <v>207.84728742096</v>
      </c>
      <c r="J1882" s="30">
        <v>154.78000828664</v>
      </c>
      <c r="K1882" s="30">
        <v>207.84751914872</v>
      </c>
      <c r="L1882" s="30">
        <v>194.5806414332</v>
      </c>
      <c r="M1882" s="30">
        <v>185.73605628952</v>
      </c>
      <c r="N1882" s="30">
        <v>190.15834886136</v>
      </c>
      <c r="O1882" s="30">
        <v>181.31376371768</v>
      </c>
      <c r="P1882" s="30">
        <v>176.89147114584</v>
      </c>
      <c r="Q1882" s="30">
        <v>212.26981172056</v>
      </c>
      <c r="R1882" s="30">
        <v>194.5806414332</v>
      </c>
      <c r="S1882" s="30">
        <v>203.42522657688</v>
      </c>
      <c r="T1882" s="30">
        <v>207.84751914872</v>
      </c>
    </row>
    <row r="1883" spans="8:8" ht="27.75" customHeight="1">
      <c r="A1883" s="36" t="s">
        <v>833</v>
      </c>
      <c r="B1883" s="36" t="s">
        <v>855</v>
      </c>
      <c r="C1883" s="36" t="s">
        <v>1386</v>
      </c>
      <c r="D1883" s="30">
        <v>4365.93734842361</v>
      </c>
      <c r="E1883" s="30"/>
      <c r="F1883" s="30"/>
      <c r="G1883" s="30"/>
      <c r="H1883" s="30"/>
      <c r="I1883" s="30">
        <v>387.52835364936</v>
      </c>
      <c r="J1883" s="30">
        <v>288.58515563724</v>
      </c>
      <c r="K1883" s="30">
        <v>387.52878570252</v>
      </c>
      <c r="L1883" s="30">
        <v>362.7928781862</v>
      </c>
      <c r="M1883" s="30">
        <v>346.30227317532</v>
      </c>
      <c r="N1883" s="30">
        <v>354.54757568076</v>
      </c>
      <c r="O1883" s="30">
        <v>338.05697066988</v>
      </c>
      <c r="P1883" s="30">
        <v>329.81166816444</v>
      </c>
      <c r="Q1883" s="30">
        <v>395.77408820796</v>
      </c>
      <c r="R1883" s="30">
        <v>362.7928781862</v>
      </c>
      <c r="S1883" s="30">
        <v>379.28348319708</v>
      </c>
      <c r="T1883" s="30">
        <v>387.52878570252</v>
      </c>
    </row>
    <row r="1884" spans="8:8" ht="27.75" customHeight="1">
      <c r="A1884" s="36" t="s">
        <v>870</v>
      </c>
      <c r="B1884" s="36" t="s">
        <v>871</v>
      </c>
      <c r="C1884" s="36" t="s">
        <v>1387</v>
      </c>
      <c r="D1884" s="30">
        <v>2694.63271927988</v>
      </c>
      <c r="E1884" s="30"/>
      <c r="F1884" s="30"/>
      <c r="G1884" s="30"/>
      <c r="H1884" s="30"/>
      <c r="I1884" s="30">
        <v>230.91445132866</v>
      </c>
      <c r="J1884" s="30">
        <v>171.95769612219</v>
      </c>
      <c r="K1884" s="30">
        <v>230.91470877387</v>
      </c>
      <c r="L1884" s="30">
        <v>216.17545561095</v>
      </c>
      <c r="M1884" s="30">
        <v>206.34928683567</v>
      </c>
      <c r="N1884" s="30">
        <v>211.26237122331</v>
      </c>
      <c r="O1884" s="30">
        <v>201.43620244803</v>
      </c>
      <c r="P1884" s="30">
        <v>196.52311806039</v>
      </c>
      <c r="Q1884" s="30">
        <v>235.82779316151</v>
      </c>
      <c r="R1884" s="30">
        <v>216.17545561095</v>
      </c>
      <c r="S1884" s="30">
        <v>226.00162438623</v>
      </c>
      <c r="T1884" s="30">
        <v>230.91470877387</v>
      </c>
    </row>
    <row r="1885" spans="8:8" ht="27.75" customHeight="1">
      <c r="A1885" s="36" t="s">
        <v>870</v>
      </c>
      <c r="B1885" s="36" t="s">
        <v>880</v>
      </c>
      <c r="C1885" s="36" t="s">
        <v>1388</v>
      </c>
      <c r="D1885" s="30">
        <v>5519.06938498486</v>
      </c>
      <c r="E1885" s="30"/>
      <c r="F1885" s="30"/>
      <c r="G1885" s="30"/>
      <c r="H1885" s="30"/>
      <c r="I1885" s="30">
        <v>474.09092136615</v>
      </c>
      <c r="J1885" s="30">
        <v>353.046689462225</v>
      </c>
      <c r="K1885" s="30">
        <v>474.091449927425</v>
      </c>
      <c r="L1885" s="30">
        <v>443.830259811125</v>
      </c>
      <c r="M1885" s="30">
        <v>423.656133066925</v>
      </c>
      <c r="N1885" s="30">
        <v>433.743196439025</v>
      </c>
      <c r="O1885" s="30">
        <v>413.569069694825</v>
      </c>
      <c r="P1885" s="30">
        <v>403.482006322725</v>
      </c>
      <c r="Q1885" s="30">
        <v>484.178513299525</v>
      </c>
      <c r="R1885" s="30">
        <v>443.830259811125</v>
      </c>
      <c r="S1885" s="30">
        <v>464.004386555325</v>
      </c>
      <c r="T1885" s="30">
        <v>474.091449927425</v>
      </c>
    </row>
    <row r="1886" spans="8:8" ht="27.75" customHeight="1">
      <c r="A1886" s="36" t="s">
        <v>870</v>
      </c>
      <c r="B1886" s="36" t="s">
        <v>331</v>
      </c>
      <c r="C1886" s="36" t="s">
        <v>1604</v>
      </c>
      <c r="D1886" s="30">
        <v>303.51210653753</v>
      </c>
      <c r="E1886" s="30"/>
      <c r="F1886" s="30"/>
      <c r="G1886" s="30"/>
      <c r="H1886" s="30"/>
      <c r="I1886" s="30"/>
      <c r="J1886" s="30"/>
      <c r="K1886" s="30"/>
      <c r="L1886" s="30"/>
      <c r="M1886" s="30"/>
      <c r="N1886" s="30">
        <v>1000.0</v>
      </c>
      <c r="O1886" s="30"/>
      <c r="P1886" s="30"/>
      <c r="Q1886" s="30"/>
      <c r="R1886" s="30"/>
      <c r="S1886" s="30"/>
      <c r="T1886" s="30"/>
    </row>
    <row r="1887" spans="8:8" ht="27.75" customHeight="1">
      <c r="A1887" s="36" t="s">
        <v>870</v>
      </c>
      <c r="B1887" s="36" t="s">
        <v>881</v>
      </c>
      <c r="C1887" s="36" t="s">
        <v>1389</v>
      </c>
      <c r="D1887" s="30">
        <v>22516.9479691517</v>
      </c>
      <c r="E1887" s="30"/>
      <c r="F1887" s="30"/>
      <c r="G1887" s="30"/>
      <c r="H1887" s="30"/>
      <c r="I1887" s="30">
        <v>1964.10830367774</v>
      </c>
      <c r="J1887" s="30">
        <v>1462.63491475541</v>
      </c>
      <c r="K1887" s="30">
        <v>1964.11049345093</v>
      </c>
      <c r="L1887" s="30">
        <v>1838.74159877705</v>
      </c>
      <c r="M1887" s="30">
        <v>1755.16233566113</v>
      </c>
      <c r="N1887" s="30">
        <v>1796.95196721909</v>
      </c>
      <c r="O1887" s="30">
        <v>1713.37270410317</v>
      </c>
      <c r="P1887" s="30">
        <v>1671.58307254521</v>
      </c>
      <c r="Q1887" s="30">
        <v>2005.90012500889</v>
      </c>
      <c r="R1887" s="30">
        <v>1838.74159877705</v>
      </c>
      <c r="S1887" s="30">
        <v>1922.32086189297</v>
      </c>
      <c r="T1887" s="30">
        <v>1964.11049345093</v>
      </c>
    </row>
    <row r="1888" spans="8:8" ht="27.75" customHeight="1">
      <c r="A1888" s="36" t="s">
        <v>870</v>
      </c>
      <c r="B1888" s="36" t="s">
        <v>1605</v>
      </c>
      <c r="C1888" s="36" t="s">
        <v>1606</v>
      </c>
      <c r="D1888" s="30">
        <v>4546.42267198201</v>
      </c>
      <c r="E1888" s="30"/>
      <c r="F1888" s="30"/>
      <c r="G1888" s="30"/>
      <c r="H1888" s="30"/>
      <c r="I1888" s="30"/>
      <c r="J1888" s="30">
        <v>2500.0</v>
      </c>
      <c r="K1888" s="30"/>
      <c r="L1888" s="30"/>
      <c r="M1888" s="30">
        <v>2500.0</v>
      </c>
      <c r="N1888" s="30"/>
      <c r="O1888" s="30"/>
      <c r="P1888" s="30"/>
      <c r="Q1888" s="30"/>
      <c r="R1888" s="30"/>
      <c r="S1888" s="30"/>
      <c r="T1888" s="30"/>
    </row>
    <row r="1889" spans="8:8" ht="27.75" customHeight="1">
      <c r="A1889" s="36" t="s">
        <v>870</v>
      </c>
      <c r="B1889" s="36" t="s">
        <v>1005</v>
      </c>
      <c r="C1889" s="36" t="s">
        <v>1607</v>
      </c>
      <c r="D1889" s="30">
        <v>510.320156657963</v>
      </c>
      <c r="E1889" s="30"/>
      <c r="F1889" s="30"/>
      <c r="G1889" s="30"/>
      <c r="H1889" s="30"/>
      <c r="I1889" s="30"/>
      <c r="J1889" s="30"/>
      <c r="K1889" s="30"/>
      <c r="L1889" s="30"/>
      <c r="M1889" s="30"/>
      <c r="N1889" s="30">
        <v>600.0</v>
      </c>
      <c r="O1889" s="30"/>
      <c r="P1889" s="30"/>
      <c r="Q1889" s="30"/>
      <c r="R1889" s="30"/>
      <c r="S1889" s="30"/>
      <c r="T1889" s="30"/>
    </row>
    <row r="1890" spans="8:8" ht="27.75" customHeight="1">
      <c r="A1890" s="36" t="s">
        <v>870</v>
      </c>
      <c r="B1890" s="36" t="s">
        <v>429</v>
      </c>
      <c r="C1890" s="36" t="s">
        <v>1390</v>
      </c>
      <c r="D1890" s="30">
        <v>13037.5010334849</v>
      </c>
      <c r="E1890" s="30"/>
      <c r="F1890" s="30"/>
      <c r="G1890" s="30"/>
      <c r="H1890" s="30"/>
      <c r="I1890" s="30">
        <v>1131.5050927356</v>
      </c>
      <c r="J1890" s="30">
        <v>842.6107927754</v>
      </c>
      <c r="K1890" s="30">
        <v>1131.5063542442</v>
      </c>
      <c r="L1890" s="30">
        <v>1059.282463877</v>
      </c>
      <c r="M1890" s="30">
        <v>1011.1332036322</v>
      </c>
      <c r="N1890" s="30">
        <v>1035.2078337546</v>
      </c>
      <c r="O1890" s="30">
        <v>987.0585735098</v>
      </c>
      <c r="P1890" s="30">
        <v>962.9839433874</v>
      </c>
      <c r="Q1890" s="30">
        <v>1155.5809843666</v>
      </c>
      <c r="R1890" s="30">
        <v>1059.282463877</v>
      </c>
      <c r="S1890" s="30">
        <v>1107.4317241218</v>
      </c>
      <c r="T1890" s="30">
        <v>1131.5063542442</v>
      </c>
    </row>
    <row r="1891" spans="8:8" ht="27.75" customHeight="1">
      <c r="A1891" s="36" t="s">
        <v>870</v>
      </c>
      <c r="B1891" s="36" t="s">
        <v>429</v>
      </c>
      <c r="C1891" s="36" t="s">
        <v>1391</v>
      </c>
      <c r="D1891" s="30">
        <v>32237.1783446122</v>
      </c>
      <c r="E1891" s="30"/>
      <c r="F1891" s="30"/>
      <c r="G1891" s="30"/>
      <c r="H1891" s="30"/>
      <c r="I1891" s="30">
        <v>2777.28653448708</v>
      </c>
      <c r="J1891" s="30">
        <v>2068.19361540022</v>
      </c>
      <c r="K1891" s="30">
        <v>2777.28963086806</v>
      </c>
      <c r="L1891" s="30">
        <v>2600.0156270011</v>
      </c>
      <c r="M1891" s="30">
        <v>2481.83295775646</v>
      </c>
      <c r="N1891" s="30">
        <v>2540.92429237878</v>
      </c>
      <c r="O1891" s="30">
        <v>2422.74162313414</v>
      </c>
      <c r="P1891" s="30">
        <v>2363.65028851182</v>
      </c>
      <c r="Q1891" s="30">
        <v>2836.38096549038</v>
      </c>
      <c r="R1891" s="30">
        <v>2600.0156270011</v>
      </c>
      <c r="S1891" s="30">
        <v>2718.19829624574</v>
      </c>
      <c r="T1891" s="30">
        <v>2777.28963086806</v>
      </c>
    </row>
    <row r="1892" spans="8:8" ht="27.75" customHeight="1">
      <c r="A1892" s="36" t="s">
        <v>870</v>
      </c>
      <c r="B1892" s="36" t="s">
        <v>884</v>
      </c>
      <c r="C1892" s="36" t="s">
        <v>1392</v>
      </c>
      <c r="D1892" s="30">
        <v>14312.32</v>
      </c>
      <c r="E1892" s="30"/>
      <c r="F1892" s="30"/>
      <c r="G1892" s="30"/>
      <c r="H1892" s="30"/>
      <c r="I1892" s="30">
        <v>1254.85371657888</v>
      </c>
      <c r="J1892" s="30">
        <v>934.46621825392</v>
      </c>
      <c r="K1892" s="30">
        <v>1254.85511560816</v>
      </c>
      <c r="L1892" s="30">
        <v>1174.7578912696</v>
      </c>
      <c r="M1892" s="30">
        <v>1121.35974171056</v>
      </c>
      <c r="N1892" s="30">
        <v>1148.05881649008</v>
      </c>
      <c r="O1892" s="30">
        <v>1094.66066693104</v>
      </c>
      <c r="P1892" s="30">
        <v>1067.96159215152</v>
      </c>
      <c r="Q1892" s="30">
        <v>1281.55419038768</v>
      </c>
      <c r="R1892" s="30">
        <v>1174.7578912696</v>
      </c>
      <c r="S1892" s="30">
        <v>1228.15604082864</v>
      </c>
      <c r="T1892" s="30">
        <v>1254.85511560816</v>
      </c>
    </row>
    <row r="1893" spans="8:8" ht="27.75" customHeight="1">
      <c r="A1893" s="36" t="s">
        <v>870</v>
      </c>
      <c r="B1893" s="36" t="s">
        <v>202</v>
      </c>
      <c r="C1893" s="36" t="s">
        <v>1393</v>
      </c>
      <c r="D1893" s="30">
        <v>7601.69403824522</v>
      </c>
      <c r="E1893" s="30"/>
      <c r="F1893" s="30"/>
      <c r="G1893" s="30"/>
      <c r="H1893" s="30"/>
      <c r="I1893" s="30">
        <v>2000.0</v>
      </c>
      <c r="J1893" s="30"/>
      <c r="K1893" s="30"/>
      <c r="L1893" s="30">
        <v>2000.0</v>
      </c>
      <c r="M1893" s="30"/>
      <c r="N1893" s="30"/>
      <c r="O1893" s="30">
        <v>2000.0</v>
      </c>
      <c r="P1893" s="30">
        <v>2000.0</v>
      </c>
      <c r="Q1893" s="30"/>
      <c r="R1893" s="30"/>
      <c r="S1893" s="30"/>
      <c r="T1893" s="30"/>
    </row>
    <row r="1894" spans="8:8" ht="27.75" customHeight="1">
      <c r="A1894" s="36" t="s">
        <v>870</v>
      </c>
      <c r="B1894" s="36" t="s">
        <v>813</v>
      </c>
      <c r="C1894" s="36" t="s">
        <v>1394</v>
      </c>
      <c r="D1894" s="30">
        <v>7986.90694201257</v>
      </c>
      <c r="E1894" s="30"/>
      <c r="F1894" s="30"/>
      <c r="G1894" s="30"/>
      <c r="H1894" s="30"/>
      <c r="I1894" s="30">
        <v>695.53569488007</v>
      </c>
      <c r="J1894" s="30">
        <v>517.952492683505</v>
      </c>
      <c r="K1894" s="30">
        <v>695.536470328865</v>
      </c>
      <c r="L1894" s="30">
        <v>651.140475917525</v>
      </c>
      <c r="M1894" s="30">
        <v>621.543146309965</v>
      </c>
      <c r="N1894" s="30">
        <v>636.341811113745</v>
      </c>
      <c r="O1894" s="30">
        <v>606.744481506185</v>
      </c>
      <c r="P1894" s="30">
        <v>591.945816702405</v>
      </c>
      <c r="Q1894" s="30">
        <v>710.335135132645</v>
      </c>
      <c r="R1894" s="30">
        <v>651.140475917525</v>
      </c>
      <c r="S1894" s="30">
        <v>680.737805525085</v>
      </c>
      <c r="T1894" s="30">
        <v>695.536470328865</v>
      </c>
    </row>
    <row r="1895" spans="8:8" ht="27.75" customHeight="1">
      <c r="A1895" s="36" t="s">
        <v>909</v>
      </c>
      <c r="B1895" s="36" t="s">
        <v>181</v>
      </c>
      <c r="C1895" s="36" t="s">
        <v>1395</v>
      </c>
      <c r="D1895" s="30">
        <v>6499.60936982673</v>
      </c>
      <c r="E1895" s="30"/>
      <c r="F1895" s="30"/>
      <c r="G1895" s="30"/>
      <c r="H1895" s="30"/>
      <c r="I1895" s="30"/>
      <c r="J1895" s="30"/>
      <c r="K1895" s="30"/>
      <c r="L1895" s="30">
        <v>3500.0</v>
      </c>
      <c r="M1895" s="30"/>
      <c r="N1895" s="30"/>
      <c r="O1895" s="30">
        <v>3500.0</v>
      </c>
      <c r="P1895" s="30"/>
      <c r="Q1895" s="30"/>
      <c r="R1895" s="30"/>
      <c r="S1895" s="30"/>
      <c r="T1895" s="30"/>
    </row>
    <row r="1896" spans="8:8" ht="27.75" customHeight="1">
      <c r="A1896" s="36" t="s">
        <v>909</v>
      </c>
      <c r="B1896" s="36" t="s">
        <v>719</v>
      </c>
      <c r="C1896" s="36" t="s">
        <v>1396</v>
      </c>
      <c r="D1896" s="30">
        <v>12724.8679071281</v>
      </c>
      <c r="E1896" s="30"/>
      <c r="F1896" s="30"/>
      <c r="G1896" s="30"/>
      <c r="H1896" s="30"/>
      <c r="I1896" s="30">
        <v>3000.0</v>
      </c>
      <c r="J1896" s="30"/>
      <c r="K1896" s="30">
        <v>3000.0</v>
      </c>
      <c r="L1896" s="30"/>
      <c r="M1896" s="30"/>
      <c r="N1896" s="30">
        <v>3000.0</v>
      </c>
      <c r="O1896" s="30"/>
      <c r="P1896" s="30">
        <v>3000.0</v>
      </c>
      <c r="Q1896" s="30"/>
      <c r="R1896" s="30">
        <v>3000.0</v>
      </c>
      <c r="S1896" s="30"/>
      <c r="T1896" s="30"/>
    </row>
    <row r="1897" spans="8:8" ht="27.75" customHeight="1">
      <c r="A1897" s="36" t="s">
        <v>918</v>
      </c>
      <c r="B1897" s="36" t="s">
        <v>8</v>
      </c>
      <c r="C1897" s="36" t="s">
        <v>1397</v>
      </c>
      <c r="D1897" s="30">
        <v>147.263521288838</v>
      </c>
      <c r="E1897" s="30"/>
      <c r="F1897" s="30"/>
      <c r="G1897" s="30"/>
      <c r="H1897" s="30"/>
      <c r="I1897" s="30"/>
      <c r="J1897" s="30"/>
      <c r="K1897" s="30"/>
      <c r="L1897" s="30">
        <v>100.0</v>
      </c>
      <c r="M1897" s="30"/>
      <c r="N1897" s="30"/>
      <c r="O1897" s="30"/>
      <c r="P1897" s="30"/>
      <c r="Q1897" s="30"/>
      <c r="R1897" s="30"/>
      <c r="S1897" s="30"/>
      <c r="T1897" s="30"/>
    </row>
    <row r="1898" spans="8:8" ht="27.75" customHeight="1">
      <c r="A1898" s="35" t="s">
        <v>919</v>
      </c>
      <c r="B1898" s="36" t="s">
        <v>401</v>
      </c>
      <c r="C1898" s="36" t="s">
        <v>1398</v>
      </c>
      <c r="D1898" s="30">
        <v>130.385029465095</v>
      </c>
      <c r="E1898" s="30"/>
      <c r="F1898" s="30"/>
      <c r="G1898" s="30"/>
      <c r="H1898" s="30"/>
      <c r="I1898" s="30"/>
      <c r="J1898" s="30">
        <v>300.0</v>
      </c>
      <c r="K1898" s="30"/>
      <c r="L1898" s="30"/>
      <c r="M1898" s="30"/>
      <c r="N1898" s="30"/>
      <c r="O1898" s="30"/>
      <c r="P1898" s="30"/>
      <c r="Q1898" s="30"/>
      <c r="R1898" s="30"/>
      <c r="S1898" s="30"/>
      <c r="T1898" s="30"/>
    </row>
    <row r="1899" spans="8:8" ht="27.75" customHeight="1">
      <c r="A1899" s="35" t="s">
        <v>920</v>
      </c>
      <c r="B1899" s="36" t="s">
        <v>8</v>
      </c>
      <c r="C1899" s="36" t="s">
        <v>1399</v>
      </c>
      <c r="D1899" s="30">
        <v>164.71554609066</v>
      </c>
      <c r="E1899" s="30"/>
      <c r="F1899" s="30"/>
      <c r="G1899" s="30"/>
      <c r="H1899" s="30"/>
      <c r="I1899" s="30"/>
      <c r="J1899" s="30"/>
      <c r="K1899" s="30"/>
      <c r="L1899" s="30"/>
      <c r="M1899" s="30"/>
      <c r="N1899" s="30"/>
      <c r="O1899" s="30"/>
      <c r="P1899" s="30"/>
      <c r="Q1899" s="30"/>
      <c r="R1899" s="30"/>
      <c r="S1899" s="30"/>
      <c r="T1899" s="30"/>
    </row>
    <row r="1900" spans="8:8" ht="27.75" customHeight="1">
      <c r="A1900" s="36" t="s">
        <v>1400</v>
      </c>
      <c r="B1900" s="36" t="s">
        <v>8</v>
      </c>
      <c r="C1900" s="36" t="s">
        <v>1401</v>
      </c>
      <c r="D1900" s="30">
        <v>84.1062551781276</v>
      </c>
      <c r="E1900" s="30"/>
      <c r="F1900" s="30"/>
      <c r="G1900" s="30"/>
      <c r="H1900" s="30"/>
      <c r="I1900" s="30"/>
      <c r="J1900" s="30"/>
      <c r="K1900" s="30">
        <v>100.0</v>
      </c>
      <c r="L1900" s="30"/>
      <c r="M1900" s="30"/>
      <c r="N1900" s="30"/>
      <c r="O1900" s="30"/>
      <c r="P1900" s="30"/>
      <c r="Q1900" s="30"/>
      <c r="R1900" s="30"/>
      <c r="S1900" s="30"/>
      <c r="T1900" s="30"/>
    </row>
    <row r="1901" spans="8:8" ht="27.75" customHeight="1">
      <c r="A1901" s="36" t="s">
        <v>922</v>
      </c>
      <c r="B1901" s="36" t="s">
        <v>8</v>
      </c>
      <c r="C1901" s="36" t="s">
        <v>1402</v>
      </c>
      <c r="D1901" s="30">
        <v>145.122886597938</v>
      </c>
      <c r="E1901" s="30"/>
      <c r="F1901" s="30"/>
      <c r="G1901" s="30"/>
      <c r="H1901" s="30"/>
      <c r="I1901" s="30"/>
      <c r="J1901" s="30"/>
      <c r="K1901" s="30"/>
      <c r="L1901" s="30"/>
      <c r="M1901" s="30"/>
      <c r="N1901" s="30"/>
      <c r="O1901" s="30"/>
      <c r="P1901" s="30"/>
      <c r="Q1901" s="30"/>
      <c r="R1901" s="30"/>
      <c r="S1901" s="30"/>
      <c r="T1901" s="30"/>
    </row>
    <row r="1902" spans="8:8" ht="27.75" customHeight="1">
      <c r="A1902" s="36" t="s">
        <v>923</v>
      </c>
      <c r="B1902" s="36" t="s">
        <v>8</v>
      </c>
      <c r="C1902" s="36" t="s">
        <v>1403</v>
      </c>
      <c r="D1902" s="30">
        <v>86.8681142368168</v>
      </c>
      <c r="E1902" s="30"/>
      <c r="F1902" s="30"/>
      <c r="G1902" s="30"/>
      <c r="H1902" s="30"/>
      <c r="I1902" s="30"/>
      <c r="J1902" s="30"/>
      <c r="K1902" s="30"/>
      <c r="L1902" s="30">
        <v>100.0</v>
      </c>
      <c r="M1902" s="30"/>
      <c r="N1902" s="30"/>
      <c r="O1902" s="30"/>
      <c r="P1902" s="30"/>
      <c r="Q1902" s="30"/>
      <c r="R1902" s="30"/>
      <c r="S1902" s="30"/>
      <c r="T1902" s="30"/>
    </row>
    <row r="1903" spans="8:8" ht="27.75" customHeight="1">
      <c r="A1903" s="36" t="s">
        <v>924</v>
      </c>
      <c r="B1903" s="36" t="s">
        <v>8</v>
      </c>
      <c r="C1903" s="36" t="s">
        <v>1404</v>
      </c>
      <c r="D1903" s="30">
        <v>122.270636486346</v>
      </c>
      <c r="E1903" s="30"/>
      <c r="F1903" s="30"/>
      <c r="G1903" s="30"/>
      <c r="H1903" s="30"/>
      <c r="I1903" s="30"/>
      <c r="J1903" s="30"/>
      <c r="K1903" s="30"/>
      <c r="L1903" s="30">
        <v>100.0</v>
      </c>
      <c r="M1903" s="30"/>
      <c r="N1903" s="30"/>
      <c r="O1903" s="30"/>
      <c r="P1903" s="30"/>
      <c r="Q1903" s="30"/>
      <c r="R1903" s="30"/>
      <c r="S1903" s="30"/>
      <c r="T1903" s="30"/>
    </row>
    <row r="1904" spans="8:8" ht="27.75" customHeight="1">
      <c r="A1904" s="36" t="s">
        <v>925</v>
      </c>
      <c r="B1904" s="36" t="s">
        <v>8</v>
      </c>
      <c r="C1904" s="36" t="s">
        <v>1405</v>
      </c>
      <c r="D1904" s="30">
        <v>1381.71684439383</v>
      </c>
      <c r="E1904" s="30"/>
      <c r="F1904" s="30"/>
      <c r="G1904" s="30"/>
      <c r="H1904" s="30"/>
      <c r="I1904" s="30"/>
      <c r="J1904" s="30"/>
      <c r="K1904" s="30"/>
      <c r="L1904" s="30"/>
      <c r="M1904" s="30"/>
      <c r="N1904" s="30"/>
      <c r="O1904" s="30">
        <v>250.0</v>
      </c>
      <c r="P1904" s="30">
        <v>250.0</v>
      </c>
      <c r="Q1904" s="30">
        <v>250.0</v>
      </c>
      <c r="R1904" s="30">
        <v>250.0</v>
      </c>
      <c r="S1904" s="30"/>
      <c r="T1904" s="30"/>
    </row>
    <row r="1905" spans="8:8" ht="27.75" customHeight="1">
      <c r="A1905" s="36" t="s">
        <v>926</v>
      </c>
      <c r="B1905" s="36" t="s">
        <v>8</v>
      </c>
      <c r="C1905" s="36" t="s">
        <v>1406</v>
      </c>
      <c r="D1905" s="30">
        <v>110.876811594203</v>
      </c>
      <c r="E1905" s="30"/>
      <c r="F1905" s="30"/>
      <c r="G1905" s="30"/>
      <c r="H1905" s="30"/>
      <c r="I1905" s="30"/>
      <c r="J1905" s="30"/>
      <c r="K1905" s="30"/>
      <c r="L1905" s="30">
        <v>150.0</v>
      </c>
      <c r="M1905" s="30"/>
      <c r="N1905" s="30"/>
      <c r="O1905" s="30"/>
      <c r="P1905" s="30"/>
      <c r="Q1905" s="30"/>
      <c r="R1905" s="30"/>
      <c r="S1905" s="30"/>
      <c r="T1905" s="30"/>
    </row>
    <row r="1906" spans="8:8" ht="27.75" customHeight="1">
      <c r="A1906" s="35" t="s">
        <v>927</v>
      </c>
      <c r="B1906" s="36" t="s">
        <v>1227</v>
      </c>
      <c r="C1906" s="36" t="s">
        <v>1407</v>
      </c>
      <c r="D1906" s="30">
        <v>7199.20681671333</v>
      </c>
      <c r="E1906" s="30"/>
      <c r="F1906" s="30"/>
      <c r="G1906" s="30"/>
      <c r="H1906" s="30"/>
      <c r="I1906" s="30"/>
      <c r="J1906" s="30"/>
      <c r="K1906" s="30"/>
      <c r="L1906" s="30"/>
      <c r="M1906" s="30">
        <v>4000.0</v>
      </c>
      <c r="N1906" s="30"/>
      <c r="O1906" s="30">
        <v>4000.0</v>
      </c>
      <c r="P1906" s="30"/>
      <c r="Q1906" s="30"/>
      <c r="R1906" s="30"/>
      <c r="S1906" s="30"/>
      <c r="T1906" s="30"/>
    </row>
    <row r="1907" spans="8:8" ht="27.75" customHeight="1">
      <c r="A1907" s="36" t="s">
        <v>934</v>
      </c>
      <c r="B1907" s="36" t="s">
        <v>8</v>
      </c>
      <c r="C1907" s="36" t="s">
        <v>1408</v>
      </c>
      <c r="D1907" s="30">
        <v>388.145159602302</v>
      </c>
      <c r="E1907" s="30"/>
      <c r="F1907" s="30"/>
      <c r="G1907" s="30"/>
      <c r="H1907" s="30"/>
      <c r="I1907" s="30"/>
      <c r="J1907" s="30"/>
      <c r="K1907" s="30"/>
      <c r="L1907" s="30"/>
      <c r="M1907" s="30"/>
      <c r="N1907" s="30">
        <v>200.0</v>
      </c>
      <c r="O1907" s="30"/>
      <c r="P1907" s="30"/>
      <c r="Q1907" s="30"/>
      <c r="R1907" s="30"/>
      <c r="S1907" s="30"/>
      <c r="T1907" s="30"/>
    </row>
    <row r="1908" spans="8:8" ht="27.75" customHeight="1">
      <c r="A1908" s="36" t="s">
        <v>935</v>
      </c>
      <c r="B1908" s="36" t="s">
        <v>8</v>
      </c>
      <c r="C1908" s="36" t="s">
        <v>1409</v>
      </c>
      <c r="D1908" s="30">
        <v>481.471764830061</v>
      </c>
      <c r="E1908" s="30"/>
      <c r="F1908" s="30"/>
      <c r="G1908" s="30"/>
      <c r="H1908" s="30"/>
      <c r="I1908" s="30"/>
      <c r="J1908" s="30"/>
      <c r="K1908" s="30"/>
      <c r="L1908" s="30"/>
      <c r="M1908" s="30">
        <v>300.0</v>
      </c>
      <c r="N1908" s="30"/>
      <c r="O1908" s="30"/>
      <c r="P1908" s="30"/>
      <c r="Q1908" s="30"/>
      <c r="R1908" s="30"/>
      <c r="S1908" s="30"/>
      <c r="T1908" s="30"/>
    </row>
    <row r="1909" spans="8:8" ht="27.75" customHeight="1">
      <c r="A1909" s="36" t="s">
        <v>936</v>
      </c>
      <c r="B1909" s="36" t="s">
        <v>8</v>
      </c>
      <c r="C1909" s="36" t="s">
        <v>1410</v>
      </c>
      <c r="D1909" s="30">
        <v>1264.94357087097</v>
      </c>
      <c r="E1909" s="30"/>
      <c r="F1909" s="30"/>
      <c r="G1909" s="30"/>
      <c r="H1909" s="30"/>
      <c r="I1909" s="30"/>
      <c r="J1909" s="30"/>
      <c r="K1909" s="30"/>
      <c r="L1909" s="30"/>
      <c r="M1909" s="30"/>
      <c r="N1909" s="30">
        <v>600.0</v>
      </c>
      <c r="O1909" s="30">
        <v>600.0</v>
      </c>
      <c r="P1909" s="30"/>
      <c r="Q1909" s="30"/>
      <c r="R1909" s="30"/>
      <c r="S1909" s="30"/>
      <c r="T1909" s="30"/>
    </row>
    <row r="1910" spans="8:8" ht="27.75" customHeight="1">
      <c r="A1910" s="36" t="s">
        <v>937</v>
      </c>
      <c r="B1910" s="36" t="s">
        <v>8</v>
      </c>
      <c r="C1910" s="36" t="s">
        <v>1411</v>
      </c>
      <c r="D1910" s="30">
        <v>125.831819142193</v>
      </c>
      <c r="E1910" s="30"/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  <c r="R1910" s="30"/>
      <c r="S1910" s="30"/>
      <c r="T1910" s="30"/>
    </row>
    <row r="1911" spans="8:8" ht="27.75" customHeight="1">
      <c r="A1911" s="36" t="s">
        <v>938</v>
      </c>
      <c r="B1911" s="36" t="s">
        <v>8</v>
      </c>
      <c r="C1911" s="36" t="s">
        <v>1412</v>
      </c>
      <c r="D1911" s="30">
        <v>325.581302116741</v>
      </c>
      <c r="E1911" s="30"/>
      <c r="F1911" s="30"/>
      <c r="G1911" s="30"/>
      <c r="H1911" s="30"/>
      <c r="I1911" s="30"/>
      <c r="J1911" s="30"/>
      <c r="K1911" s="30"/>
      <c r="L1911" s="30"/>
      <c r="M1911" s="30"/>
      <c r="N1911" s="30"/>
      <c r="O1911" s="30"/>
      <c r="P1911" s="30"/>
      <c r="Q1911" s="30"/>
      <c r="R1911" s="30"/>
      <c r="S1911" s="30"/>
      <c r="T1911" s="30"/>
    </row>
    <row r="1912" spans="8:8" ht="27.75" customHeight="1">
      <c r="A1912" s="36" t="s">
        <v>939</v>
      </c>
      <c r="B1912" s="36" t="s">
        <v>8</v>
      </c>
      <c r="C1912" s="36" t="s">
        <v>1413</v>
      </c>
      <c r="D1912" s="30">
        <v>121.490760295671</v>
      </c>
      <c r="E1912" s="30"/>
      <c r="F1912" s="30"/>
      <c r="G1912" s="30"/>
      <c r="H1912" s="30"/>
      <c r="I1912" s="30"/>
      <c r="J1912" s="30"/>
      <c r="K1912" s="30"/>
      <c r="L1912" s="30"/>
      <c r="M1912" s="30"/>
      <c r="N1912" s="30"/>
      <c r="O1912" s="30"/>
      <c r="P1912" s="30"/>
      <c r="Q1912" s="30"/>
      <c r="R1912" s="30"/>
      <c r="S1912" s="30"/>
      <c r="T1912" s="30"/>
    </row>
    <row r="1913" spans="8:8" ht="27.75" customHeight="1">
      <c r="A1913" s="36" t="s">
        <v>940</v>
      </c>
      <c r="B1913" s="36" t="s">
        <v>8</v>
      </c>
      <c r="C1913" s="36" t="s">
        <v>1414</v>
      </c>
      <c r="D1913" s="30">
        <v>46.1227850976829</v>
      </c>
      <c r="E1913" s="30"/>
      <c r="F1913" s="30"/>
      <c r="G1913" s="30"/>
      <c r="H1913" s="30"/>
      <c r="I1913" s="30"/>
      <c r="J1913" s="30"/>
      <c r="K1913" s="30">
        <v>50.0</v>
      </c>
      <c r="L1913" s="30"/>
      <c r="M1913" s="30"/>
      <c r="N1913" s="30"/>
      <c r="O1913" s="30"/>
      <c r="P1913" s="30"/>
      <c r="Q1913" s="30"/>
      <c r="R1913" s="30"/>
      <c r="S1913" s="30"/>
      <c r="T1913" s="30"/>
    </row>
    <row r="1914" spans="8:8" ht="27.75" customHeight="1">
      <c r="A1914" s="36" t="s">
        <v>941</v>
      </c>
      <c r="B1914" s="36" t="s">
        <v>265</v>
      </c>
      <c r="C1914" s="36" t="s">
        <v>1415</v>
      </c>
      <c r="D1914" s="30">
        <v>353.586112545173</v>
      </c>
      <c r="E1914" s="30"/>
      <c r="F1914" s="30"/>
      <c r="G1914" s="30"/>
      <c r="H1914" s="30"/>
      <c r="I1914" s="30"/>
      <c r="J1914" s="30"/>
      <c r="K1914" s="30"/>
      <c r="L1914" s="30"/>
      <c r="M1914" s="30"/>
      <c r="N1914" s="30"/>
      <c r="O1914" s="30"/>
      <c r="P1914" s="30">
        <v>400.0</v>
      </c>
      <c r="Q1914" s="30"/>
      <c r="R1914" s="30"/>
      <c r="S1914" s="30"/>
      <c r="T1914" s="30"/>
    </row>
    <row r="1915" spans="8:8" ht="27.75" customHeight="1">
      <c r="A1915" s="35" t="s">
        <v>941</v>
      </c>
      <c r="B1915" s="36" t="s">
        <v>265</v>
      </c>
      <c r="C1915" s="36" t="s">
        <v>1416</v>
      </c>
      <c r="D1915" s="30">
        <v>33.5417656169334</v>
      </c>
      <c r="E1915" s="30"/>
      <c r="F1915" s="30"/>
      <c r="G1915" s="30"/>
      <c r="H1915" s="30"/>
      <c r="I1915" s="30"/>
      <c r="J1915" s="30"/>
      <c r="K1915" s="30"/>
      <c r="L1915" s="30"/>
      <c r="M1915" s="30"/>
      <c r="N1915" s="30"/>
      <c r="O1915" s="30"/>
      <c r="P1915" s="30">
        <v>50.0</v>
      </c>
      <c r="Q1915" s="30"/>
      <c r="R1915" s="30"/>
      <c r="S1915" s="30"/>
      <c r="T1915" s="30"/>
    </row>
    <row r="1916" spans="8:8" ht="27.75" customHeight="1">
      <c r="A1916" s="36" t="s">
        <v>941</v>
      </c>
      <c r="B1916" s="36" t="s">
        <v>947</v>
      </c>
      <c r="C1916" s="36" t="s">
        <v>1417</v>
      </c>
      <c r="D1916" s="30">
        <v>603.039125491007</v>
      </c>
      <c r="E1916" s="30"/>
      <c r="F1916" s="30"/>
      <c r="G1916" s="30"/>
      <c r="H1916" s="30"/>
      <c r="I1916" s="30"/>
      <c r="J1916" s="30"/>
      <c r="K1916" s="30"/>
      <c r="L1916" s="30"/>
      <c r="M1916" s="30"/>
      <c r="N1916" s="30">
        <v>320.0</v>
      </c>
      <c r="O1916" s="30">
        <v>320.0</v>
      </c>
      <c r="P1916" s="30"/>
      <c r="Q1916" s="30"/>
      <c r="R1916" s="30"/>
      <c r="S1916" s="30"/>
      <c r="T1916" s="30"/>
    </row>
    <row r="1917" spans="8:8" ht="27.75" customHeight="1">
      <c r="A1917" s="36" t="s">
        <v>941</v>
      </c>
      <c r="B1917" s="36" t="s">
        <v>950</v>
      </c>
      <c r="C1917" s="36" t="s">
        <v>1418</v>
      </c>
      <c r="D1917" s="30">
        <v>84.9040937603169</v>
      </c>
      <c r="E1917" s="30"/>
      <c r="F1917" s="30"/>
      <c r="G1917" s="30"/>
      <c r="H1917" s="30"/>
      <c r="I1917" s="30"/>
      <c r="J1917" s="30"/>
      <c r="K1917" s="30"/>
      <c r="L1917" s="30"/>
      <c r="M1917" s="30"/>
      <c r="N1917" s="30"/>
      <c r="O1917" s="30"/>
      <c r="P1917" s="30">
        <v>100.0</v>
      </c>
      <c r="Q1917" s="30"/>
      <c r="R1917" s="30"/>
      <c r="S1917" s="30"/>
      <c r="T1917" s="30"/>
    </row>
    <row r="1918" spans="8:8" ht="27.75" customHeight="1">
      <c r="A1918" s="35" t="s">
        <v>941</v>
      </c>
      <c r="B1918" s="36" t="s">
        <v>295</v>
      </c>
      <c r="C1918" s="36" t="s">
        <v>1419</v>
      </c>
      <c r="D1918" s="30">
        <v>1809.86571871768</v>
      </c>
      <c r="E1918" s="30"/>
      <c r="F1918" s="30"/>
      <c r="G1918" s="30"/>
      <c r="H1918" s="30"/>
      <c r="I1918" s="30">
        <v>300.0</v>
      </c>
      <c r="J1918" s="30"/>
      <c r="K1918" s="30">
        <v>300.0</v>
      </c>
      <c r="L1918" s="30"/>
      <c r="M1918" s="30">
        <v>300.0</v>
      </c>
      <c r="N1918" s="30"/>
      <c r="O1918" s="30">
        <v>300.0</v>
      </c>
      <c r="P1918" s="30"/>
      <c r="Q1918" s="30">
        <v>300.0</v>
      </c>
      <c r="R1918" s="30">
        <v>300.0</v>
      </c>
      <c r="S1918" s="30">
        <v>300.0</v>
      </c>
      <c r="T1918" s="30"/>
    </row>
    <row r="1919" spans="8:8" ht="27.75" customHeight="1">
      <c r="A1919" s="36" t="s">
        <v>941</v>
      </c>
      <c r="B1919" s="36" t="s">
        <v>302</v>
      </c>
      <c r="C1919" s="36" t="s">
        <v>1420</v>
      </c>
      <c r="D1919" s="30">
        <v>1323.47111111111</v>
      </c>
      <c r="E1919" s="30"/>
      <c r="F1919" s="30"/>
      <c r="G1919" s="30"/>
      <c r="H1919" s="30"/>
      <c r="I1919" s="30">
        <v>200.0</v>
      </c>
      <c r="J1919" s="30"/>
      <c r="K1919" s="30">
        <v>200.0</v>
      </c>
      <c r="L1919" s="30"/>
      <c r="M1919" s="30">
        <v>200.0</v>
      </c>
      <c r="N1919" s="30"/>
      <c r="O1919" s="30">
        <v>200.0</v>
      </c>
      <c r="P1919" s="30"/>
      <c r="Q1919" s="30">
        <v>200.0</v>
      </c>
      <c r="R1919" s="30">
        <v>200.0</v>
      </c>
      <c r="S1919" s="30">
        <v>200.0</v>
      </c>
      <c r="T1919" s="30"/>
    </row>
    <row r="1920" spans="8:8" ht="27.75" customHeight="1">
      <c r="A1920" s="36" t="s">
        <v>941</v>
      </c>
      <c r="B1920" s="36" t="s">
        <v>302</v>
      </c>
      <c r="C1920" s="36" t="s">
        <v>1421</v>
      </c>
      <c r="D1920" s="30">
        <v>264.414418604651</v>
      </c>
      <c r="E1920" s="30"/>
      <c r="F1920" s="30"/>
      <c r="G1920" s="30"/>
      <c r="H1920" s="30"/>
      <c r="I1920" s="30"/>
      <c r="J1920" s="30"/>
      <c r="K1920" s="30"/>
      <c r="L1920" s="30"/>
      <c r="M1920" s="30"/>
      <c r="N1920" s="30">
        <v>150.0</v>
      </c>
      <c r="O1920" s="30">
        <v>150.0</v>
      </c>
      <c r="P1920" s="30"/>
      <c r="Q1920" s="30"/>
      <c r="R1920" s="30"/>
      <c r="S1920" s="30"/>
      <c r="T1920" s="30"/>
    </row>
    <row r="1921" spans="8:8" ht="27.75" customHeight="1">
      <c r="A1921" s="36" t="s">
        <v>941</v>
      </c>
      <c r="B1921" s="36" t="s">
        <v>317</v>
      </c>
      <c r="C1921" s="36" t="s">
        <v>1422</v>
      </c>
      <c r="D1921" s="30">
        <v>527.866297713872</v>
      </c>
      <c r="E1921" s="30"/>
      <c r="F1921" s="30"/>
      <c r="G1921" s="30"/>
      <c r="H1921" s="30"/>
      <c r="I1921" s="30"/>
      <c r="J1921" s="30">
        <v>110.0</v>
      </c>
      <c r="K1921" s="30"/>
      <c r="L1921" s="30">
        <v>110.0</v>
      </c>
      <c r="M1921" s="30">
        <v>110.0</v>
      </c>
      <c r="N1921" s="30">
        <v>110.0</v>
      </c>
      <c r="O1921" s="30">
        <v>110.0</v>
      </c>
      <c r="P1921" s="30"/>
      <c r="Q1921" s="30"/>
      <c r="R1921" s="30"/>
      <c r="S1921" s="30"/>
      <c r="T1921" s="30"/>
    </row>
    <row r="1922" spans="8:8" ht="27.75" customHeight="1">
      <c r="A1922" s="36" t="s">
        <v>941</v>
      </c>
      <c r="B1922" s="36" t="s">
        <v>317</v>
      </c>
      <c r="C1922" s="36" t="s">
        <v>1423</v>
      </c>
      <c r="D1922" s="30">
        <v>119.014947760422</v>
      </c>
      <c r="E1922" s="30"/>
      <c r="F1922" s="30"/>
      <c r="G1922" s="30"/>
      <c r="H1922" s="30"/>
      <c r="I1922" s="30"/>
      <c r="J1922" s="30"/>
      <c r="K1922" s="30"/>
      <c r="L1922" s="30"/>
      <c r="M1922" s="30"/>
      <c r="N1922" s="30"/>
      <c r="O1922" s="30"/>
      <c r="P1922" s="30">
        <v>120.0</v>
      </c>
      <c r="Q1922" s="30"/>
      <c r="R1922" s="30"/>
      <c r="S1922" s="30"/>
      <c r="T1922" s="30"/>
    </row>
    <row r="1923" spans="8:8" ht="27.75" customHeight="1">
      <c r="A1923" s="36" t="s">
        <v>957</v>
      </c>
      <c r="B1923" s="36" t="s">
        <v>8</v>
      </c>
      <c r="C1923" s="36" t="s">
        <v>1424</v>
      </c>
      <c r="D1923" s="30">
        <v>93.0520888418826</v>
      </c>
      <c r="E1923" s="30"/>
      <c r="F1923" s="30"/>
      <c r="G1923" s="30"/>
      <c r="H1923" s="30"/>
      <c r="I1923" s="30"/>
      <c r="J1923" s="30"/>
      <c r="K1923" s="30">
        <v>100.0</v>
      </c>
      <c r="L1923" s="30"/>
      <c r="M1923" s="30"/>
      <c r="N1923" s="30"/>
      <c r="O1923" s="30"/>
      <c r="P1923" s="30"/>
      <c r="Q1923" s="30"/>
      <c r="R1923" s="30"/>
      <c r="S1923" s="30"/>
      <c r="T1923" s="30"/>
    </row>
    <row r="1924" spans="8:8" ht="27.75" customHeight="1">
      <c r="A1924" s="36" t="s">
        <v>959</v>
      </c>
      <c r="B1924" s="36" t="s">
        <v>8</v>
      </c>
      <c r="C1924" s="36" t="s">
        <v>1425</v>
      </c>
      <c r="D1924" s="30">
        <v>244.853473227207</v>
      </c>
      <c r="E1924" s="30"/>
      <c r="F1924" s="30"/>
      <c r="G1924" s="30"/>
      <c r="H1924" s="30"/>
      <c r="I1924" s="30"/>
      <c r="J1924" s="30">
        <v>300.0</v>
      </c>
      <c r="K1924" s="30"/>
      <c r="L1924" s="30">
        <v>300.0</v>
      </c>
      <c r="M1924" s="30"/>
      <c r="N1924" s="30"/>
      <c r="O1924" s="30"/>
      <c r="P1924" s="30"/>
      <c r="Q1924" s="30"/>
      <c r="R1924" s="30"/>
      <c r="S1924" s="30"/>
      <c r="T1924" s="30"/>
    </row>
    <row r="1925" spans="8:8" ht="27.75" customHeight="1">
      <c r="A1925" s="36" t="s">
        <v>959</v>
      </c>
      <c r="B1925" s="36" t="s">
        <v>155</v>
      </c>
      <c r="C1925" s="36" t="s">
        <v>1426</v>
      </c>
      <c r="D1925" s="30">
        <v>37958.25</v>
      </c>
      <c r="E1925" s="30"/>
      <c r="F1925" s="30"/>
      <c r="G1925" s="30"/>
      <c r="H1925" s="30"/>
      <c r="I1925" s="30">
        <v>3335.87611943091</v>
      </c>
      <c r="J1925" s="30">
        <v>2484.16488767056</v>
      </c>
      <c r="K1925" s="30">
        <v>3335.87983858024</v>
      </c>
      <c r="L1925" s="30">
        <v>3122.95110085282</v>
      </c>
      <c r="M1925" s="30">
        <v>2980.99860903454</v>
      </c>
      <c r="N1925" s="30">
        <v>3051.97485494368</v>
      </c>
      <c r="O1925" s="30">
        <v>2910.0223631254</v>
      </c>
      <c r="P1925" s="30">
        <v>2839.04611721626</v>
      </c>
      <c r="Q1925" s="30">
        <v>3406.85608448939</v>
      </c>
      <c r="R1925" s="30">
        <v>3122.95110085282</v>
      </c>
      <c r="S1925" s="30">
        <v>3264.9035926711</v>
      </c>
      <c r="T1925" s="30">
        <v>3335.87983858024</v>
      </c>
    </row>
    <row r="1926" spans="8:8" ht="27.75" customHeight="1">
      <c r="A1926" s="36" t="s">
        <v>962</v>
      </c>
      <c r="B1926" s="36" t="s">
        <v>8</v>
      </c>
      <c r="C1926" s="36" t="s">
        <v>1427</v>
      </c>
      <c r="D1926" s="30">
        <v>252.746915638546</v>
      </c>
      <c r="E1926" s="30"/>
      <c r="F1926" s="30"/>
      <c r="G1926" s="30"/>
      <c r="H1926" s="30"/>
      <c r="I1926" s="30"/>
      <c r="J1926" s="30"/>
      <c r="K1926" s="30">
        <v>50.0</v>
      </c>
      <c r="L1926" s="30"/>
      <c r="M1926" s="30"/>
      <c r="N1926" s="30"/>
      <c r="O1926" s="30"/>
      <c r="P1926" s="30"/>
      <c r="Q1926" s="30"/>
      <c r="R1926" s="30"/>
      <c r="S1926" s="30"/>
      <c r="T1926" s="30"/>
    </row>
    <row r="1927" spans="8:8" ht="27.75" customHeight="1">
      <c r="A1927" s="36" t="s">
        <v>963</v>
      </c>
      <c r="B1927" s="36" t="s">
        <v>8</v>
      </c>
      <c r="C1927" s="36" t="s">
        <v>1428</v>
      </c>
      <c r="D1927" s="30">
        <v>41.8623711340206</v>
      </c>
      <c r="E1927" s="30"/>
      <c r="F1927" s="30"/>
      <c r="G1927" s="30"/>
      <c r="H1927" s="30"/>
      <c r="I1927" s="30"/>
      <c r="J1927" s="30"/>
      <c r="K1927" s="30"/>
      <c r="L1927" s="30"/>
      <c r="M1927" s="30"/>
      <c r="N1927" s="30"/>
      <c r="O1927" s="30"/>
      <c r="P1927" s="30"/>
      <c r="Q1927" s="30"/>
      <c r="R1927" s="30"/>
      <c r="S1927" s="30"/>
      <c r="T1927" s="30"/>
    </row>
    <row r="1928" spans="8:8" ht="27.75" customHeight="1">
      <c r="A1928" s="36" t="s">
        <v>967</v>
      </c>
      <c r="B1928" s="36" t="s">
        <v>429</v>
      </c>
      <c r="C1928" s="36" t="s">
        <v>1429</v>
      </c>
      <c r="D1928" s="30">
        <v>23275.9341968373</v>
      </c>
      <c r="E1928" s="30"/>
      <c r="F1928" s="30"/>
      <c r="G1928" s="30"/>
      <c r="H1928" s="30"/>
      <c r="I1928" s="30">
        <v>2006.72185384407</v>
      </c>
      <c r="J1928" s="30">
        <v>1494.36843280951</v>
      </c>
      <c r="K1928" s="30">
        <v>2006.72409112687</v>
      </c>
      <c r="L1928" s="30">
        <v>1878.63517654752</v>
      </c>
      <c r="M1928" s="30">
        <v>1793.24256682796</v>
      </c>
      <c r="N1928" s="30">
        <v>1835.93887168774</v>
      </c>
      <c r="O1928" s="30">
        <v>1750.54626196819</v>
      </c>
      <c r="P1928" s="30">
        <v>1707.8499571084</v>
      </c>
      <c r="Q1928" s="30">
        <v>2049.42039598664</v>
      </c>
      <c r="R1928" s="30">
        <v>1878.63517654752</v>
      </c>
      <c r="S1928" s="30">
        <v>1964.02778626708</v>
      </c>
      <c r="T1928" s="30">
        <v>2006.72409112687</v>
      </c>
    </row>
    <row r="1929" spans="8:8" ht="27.75" customHeight="1">
      <c r="A1929" s="36" t="s">
        <v>970</v>
      </c>
      <c r="B1929" s="36" t="s">
        <v>8</v>
      </c>
      <c r="C1929" s="36" t="s">
        <v>1430</v>
      </c>
      <c r="D1929" s="30">
        <v>305.195708645054</v>
      </c>
      <c r="E1929" s="30"/>
      <c r="F1929" s="30"/>
      <c r="G1929" s="30"/>
      <c r="H1929" s="30"/>
      <c r="I1929" s="30"/>
      <c r="J1929" s="30"/>
      <c r="K1929" s="30"/>
      <c r="L1929" s="30"/>
      <c r="M1929" s="30"/>
      <c r="N1929" s="30"/>
      <c r="O1929" s="30"/>
      <c r="P1929" s="30"/>
      <c r="Q1929" s="30"/>
      <c r="R1929" s="30"/>
      <c r="S1929" s="30"/>
      <c r="T1929" s="30"/>
    </row>
    <row r="1930" spans="8:8" ht="27.75" customHeight="1">
      <c r="A1930" s="36" t="s">
        <v>971</v>
      </c>
      <c r="B1930" s="36" t="s">
        <v>8</v>
      </c>
      <c r="C1930" s="36" t="s">
        <v>1431</v>
      </c>
      <c r="D1930" s="30">
        <v>134.951536643026</v>
      </c>
      <c r="E1930" s="30"/>
      <c r="F1930" s="30"/>
      <c r="G1930" s="30"/>
      <c r="H1930" s="30"/>
      <c r="I1930" s="30"/>
      <c r="J1930" s="30"/>
      <c r="K1930" s="30"/>
      <c r="L1930" s="30">
        <v>150.0</v>
      </c>
      <c r="M1930" s="30"/>
      <c r="N1930" s="30"/>
      <c r="O1930" s="30"/>
      <c r="P1930" s="30"/>
      <c r="Q1930" s="30"/>
      <c r="R1930" s="30"/>
      <c r="S1930" s="30"/>
      <c r="T1930" s="30"/>
    </row>
    <row r="1931" spans="8:8" ht="27.75" customHeight="1">
      <c r="A1931" s="36" t="s">
        <v>972</v>
      </c>
      <c r="B1931" s="36" t="s">
        <v>480</v>
      </c>
      <c r="C1931" s="36" t="s">
        <v>1432</v>
      </c>
      <c r="D1931" s="30">
        <v>25422.6588795039</v>
      </c>
      <c r="E1931" s="30"/>
      <c r="F1931" s="30"/>
      <c r="G1931" s="30"/>
      <c r="H1931" s="30"/>
      <c r="I1931" s="30">
        <v>2132.74141245561</v>
      </c>
      <c r="J1931" s="30">
        <v>1588.21285372162</v>
      </c>
      <c r="K1931" s="30">
        <v>2132.7437902369</v>
      </c>
      <c r="L1931" s="30">
        <v>1996.61105610808</v>
      </c>
      <c r="M1931" s="30">
        <v>1905.8559000222</v>
      </c>
      <c r="N1931" s="30">
        <v>1951.23347806514</v>
      </c>
      <c r="O1931" s="30">
        <v>1860.47832197926</v>
      </c>
      <c r="P1931" s="30">
        <v>1815.10074393632</v>
      </c>
      <c r="Q1931" s="30">
        <v>2178.12136827984</v>
      </c>
      <c r="R1931" s="30">
        <v>1996.61105610808</v>
      </c>
      <c r="S1931" s="30">
        <v>2087.36621219396</v>
      </c>
      <c r="T1931" s="30">
        <v>2132.7437902369</v>
      </c>
    </row>
    <row r="1932" spans="8:8" ht="27.75" customHeight="1">
      <c r="A1932" s="36" t="s">
        <v>977</v>
      </c>
      <c r="B1932" s="36" t="s">
        <v>8</v>
      </c>
      <c r="C1932" s="36" t="s">
        <v>1433</v>
      </c>
      <c r="D1932" s="30">
        <v>50.4480795113366</v>
      </c>
      <c r="E1932" s="30"/>
      <c r="F1932" s="30"/>
      <c r="G1932" s="30"/>
      <c r="H1932" s="30"/>
      <c r="I1932" s="30"/>
      <c r="J1932" s="30"/>
      <c r="K1932" s="30"/>
      <c r="L1932" s="30"/>
      <c r="M1932" s="30"/>
      <c r="N1932" s="30"/>
      <c r="O1932" s="30"/>
      <c r="P1932" s="30"/>
      <c r="Q1932" s="30"/>
      <c r="R1932" s="30"/>
      <c r="S1932" s="30"/>
      <c r="T1932" s="30"/>
    </row>
    <row r="1933" spans="8:8" ht="27.75" customHeight="1">
      <c r="A1933" s="36" t="s">
        <v>978</v>
      </c>
      <c r="B1933" s="36" t="s">
        <v>8</v>
      </c>
      <c r="C1933" s="36" t="s">
        <v>1434</v>
      </c>
      <c r="D1933" s="30">
        <v>97.4578276074882</v>
      </c>
      <c r="E1933" s="30"/>
      <c r="F1933" s="30"/>
      <c r="G1933" s="30"/>
      <c r="H1933" s="30"/>
      <c r="I1933" s="30"/>
      <c r="J1933" s="30"/>
      <c r="K1933" s="30"/>
      <c r="L1933" s="30"/>
      <c r="M1933" s="30"/>
      <c r="N1933" s="30"/>
      <c r="O1933" s="30"/>
      <c r="P1933" s="30"/>
      <c r="Q1933" s="30"/>
      <c r="R1933" s="30"/>
      <c r="S1933" s="30"/>
      <c r="T1933" s="30"/>
    </row>
    <row r="1934" spans="8:8" ht="27.75" customHeight="1">
      <c r="A1934" s="35" t="s">
        <v>979</v>
      </c>
      <c r="B1934" s="36" t="s">
        <v>8</v>
      </c>
      <c r="C1934" s="36" t="s">
        <v>1435</v>
      </c>
      <c r="D1934" s="30">
        <v>663.039581340984</v>
      </c>
      <c r="E1934" s="30"/>
      <c r="F1934" s="30"/>
      <c r="G1934" s="30"/>
      <c r="H1934" s="30"/>
      <c r="I1934" s="30"/>
      <c r="J1934" s="30">
        <v>650.0</v>
      </c>
      <c r="K1934" s="30"/>
      <c r="L1934" s="30"/>
      <c r="M1934" s="30"/>
      <c r="N1934" s="30"/>
      <c r="O1934" s="30"/>
      <c r="P1934" s="30"/>
      <c r="Q1934" s="30"/>
      <c r="R1934" s="30"/>
      <c r="S1934" s="30"/>
      <c r="T1934" s="30"/>
    </row>
    <row r="1935" spans="8:8" ht="27.75" customHeight="1">
      <c r="A1935" s="36" t="s">
        <v>980</v>
      </c>
      <c r="B1935" s="36" t="s">
        <v>8</v>
      </c>
      <c r="C1935" s="36" t="s">
        <v>1436</v>
      </c>
      <c r="D1935" s="30">
        <v>614.025301204819</v>
      </c>
      <c r="E1935" s="30"/>
      <c r="F1935" s="30"/>
      <c r="G1935" s="30"/>
      <c r="H1935" s="30"/>
      <c r="I1935" s="30"/>
      <c r="J1935" s="30">
        <v>600.0</v>
      </c>
      <c r="K1935" s="30"/>
      <c r="L1935" s="30"/>
      <c r="M1935" s="30"/>
      <c r="N1935" s="30"/>
      <c r="O1935" s="30"/>
      <c r="P1935" s="30"/>
      <c r="Q1935" s="30"/>
      <c r="R1935" s="30"/>
      <c r="S1935" s="30"/>
      <c r="T1935" s="30"/>
    </row>
    <row r="1936" spans="8:8" ht="27.75" customHeight="1">
      <c r="A1936" s="36" t="s">
        <v>981</v>
      </c>
      <c r="B1936" s="36" t="s">
        <v>1437</v>
      </c>
      <c r="C1936" s="36" t="s">
        <v>1438</v>
      </c>
      <c r="D1936" s="30">
        <v>144094.916449086</v>
      </c>
      <c r="E1936" s="30"/>
      <c r="F1936" s="30"/>
      <c r="G1936" s="30"/>
      <c r="H1936" s="30"/>
      <c r="I1936" s="30">
        <v>11385.2236680857</v>
      </c>
      <c r="J1936" s="30">
        <v>8478.36426232741</v>
      </c>
      <c r="K1936" s="30">
        <v>11385.2363614069</v>
      </c>
      <c r="L1936" s="30">
        <v>10658.518336637</v>
      </c>
      <c r="M1936" s="30">
        <v>10174.0396534571</v>
      </c>
      <c r="N1936" s="30">
        <v>10416.2789950471</v>
      </c>
      <c r="O1936" s="30">
        <v>9931.80031186717</v>
      </c>
      <c r="P1936" s="30">
        <v>9689.56097027721</v>
      </c>
      <c r="Q1936" s="30">
        <v>11627.4757029969</v>
      </c>
      <c r="R1936" s="30">
        <v>10658.518336637</v>
      </c>
      <c r="S1936" s="30">
        <v>11142.997019817</v>
      </c>
      <c r="T1936" s="30">
        <v>11385.2363614069</v>
      </c>
    </row>
    <row r="1937" spans="8:8" ht="27.75" customHeight="1">
      <c r="A1937" s="36" t="s">
        <v>981</v>
      </c>
      <c r="B1937" s="36" t="s">
        <v>834</v>
      </c>
      <c r="C1937" s="36" t="s">
        <v>1439</v>
      </c>
      <c r="D1937" s="30">
        <v>1146.68064237982</v>
      </c>
      <c r="E1937" s="30"/>
      <c r="F1937" s="30"/>
      <c r="G1937" s="30"/>
      <c r="H1937" s="30"/>
      <c r="I1937" s="30"/>
      <c r="J1937" s="30"/>
      <c r="K1937" s="30"/>
      <c r="L1937" s="30">
        <v>1200.0</v>
      </c>
      <c r="M1937" s="30"/>
      <c r="N1937" s="30"/>
      <c r="O1937" s="30"/>
      <c r="P1937" s="30"/>
      <c r="Q1937" s="30"/>
      <c r="R1937" s="30"/>
      <c r="S1937" s="30"/>
      <c r="T1937" s="30"/>
    </row>
    <row r="1938" spans="8:8" ht="27.75" customHeight="1">
      <c r="A1938" s="36" t="s">
        <v>981</v>
      </c>
      <c r="B1938" s="36" t="s">
        <v>1440</v>
      </c>
      <c r="C1938" s="36" t="s">
        <v>1441</v>
      </c>
      <c r="D1938" s="30">
        <v>17430.475110808</v>
      </c>
      <c r="E1938" s="30"/>
      <c r="F1938" s="30"/>
      <c r="G1938" s="30"/>
      <c r="H1938" s="30"/>
      <c r="I1938" s="30">
        <v>1375.65281177973</v>
      </c>
      <c r="J1938" s="30">
        <v>1024.4230571822</v>
      </c>
      <c r="K1938" s="30">
        <v>1375.65434548724</v>
      </c>
      <c r="L1938" s="30">
        <v>1287.84652341098</v>
      </c>
      <c r="M1938" s="30">
        <v>1229.30797536014</v>
      </c>
      <c r="N1938" s="30">
        <v>1258.57724938555</v>
      </c>
      <c r="O1938" s="30">
        <v>1200.03870133472</v>
      </c>
      <c r="P1938" s="30">
        <v>1170.76942730929</v>
      </c>
      <c r="Q1938" s="30">
        <v>1404.92361951266</v>
      </c>
      <c r="R1938" s="30">
        <v>1287.84652341098</v>
      </c>
      <c r="S1938" s="30">
        <v>1346.38507146182</v>
      </c>
      <c r="T1938" s="30">
        <v>1375.65434548724</v>
      </c>
    </row>
    <row r="1939" spans="8:8" ht="27.75" customHeight="1">
      <c r="A1939" s="36" t="s">
        <v>981</v>
      </c>
      <c r="B1939" s="36" t="s">
        <v>855</v>
      </c>
      <c r="C1939" s="36" t="s">
        <v>1442</v>
      </c>
      <c r="D1939" s="30">
        <v>865.956575682382</v>
      </c>
      <c r="E1939" s="30"/>
      <c r="F1939" s="30"/>
      <c r="G1939" s="30"/>
      <c r="H1939" s="30"/>
      <c r="I1939" s="30"/>
      <c r="J1939" s="30"/>
      <c r="K1939" s="30"/>
      <c r="L1939" s="30">
        <v>1000.0</v>
      </c>
      <c r="M1939" s="30"/>
      <c r="N1939" s="30"/>
      <c r="O1939" s="30"/>
      <c r="P1939" s="30"/>
      <c r="Q1939" s="30"/>
      <c r="R1939" s="30"/>
      <c r="S1939" s="30"/>
      <c r="T1939" s="30"/>
    </row>
    <row r="1940" spans="8:8" ht="27.75" customHeight="1">
      <c r="A1940" s="36" t="s">
        <v>981</v>
      </c>
      <c r="B1940" s="36" t="s">
        <v>1005</v>
      </c>
      <c r="C1940" s="36" t="s">
        <v>1443</v>
      </c>
      <c r="D1940" s="30">
        <v>1900.91489019818</v>
      </c>
      <c r="E1940" s="30"/>
      <c r="F1940" s="30"/>
      <c r="G1940" s="30"/>
      <c r="H1940" s="30"/>
      <c r="I1940" s="30"/>
      <c r="J1940" s="30"/>
      <c r="K1940" s="30"/>
      <c r="L1940" s="30">
        <v>2000.0</v>
      </c>
      <c r="M1940" s="30"/>
      <c r="N1940" s="30"/>
      <c r="O1940" s="30"/>
      <c r="P1940" s="30"/>
      <c r="Q1940" s="30"/>
      <c r="R1940" s="30"/>
      <c r="S1940" s="30"/>
      <c r="T1940" s="30"/>
    </row>
    <row r="1941" spans="8:8" ht="27.75" customHeight="1">
      <c r="A1941" s="36" t="s">
        <v>1016</v>
      </c>
      <c r="B1941" s="36" t="s">
        <v>8</v>
      </c>
      <c r="C1941" s="36" t="s">
        <v>1444</v>
      </c>
      <c r="D1941" s="30">
        <v>191.553381893861</v>
      </c>
      <c r="E1941" s="30"/>
      <c r="F1941" s="30"/>
      <c r="G1941" s="30"/>
      <c r="H1941" s="30"/>
      <c r="I1941" s="30">
        <v>200.0</v>
      </c>
      <c r="J1941" s="30"/>
      <c r="K1941" s="30"/>
      <c r="L1941" s="30"/>
      <c r="M1941" s="30"/>
      <c r="N1941" s="30"/>
      <c r="O1941" s="30"/>
      <c r="P1941" s="30"/>
      <c r="Q1941" s="30"/>
      <c r="R1941" s="30"/>
      <c r="S1941" s="30"/>
      <c r="T1941" s="30"/>
    </row>
    <row r="1942" spans="8:8" ht="27.75" customHeight="1">
      <c r="A1942" s="36" t="s">
        <v>1017</v>
      </c>
      <c r="B1942" s="36" t="s">
        <v>8</v>
      </c>
      <c r="C1942" s="36" t="s">
        <v>1445</v>
      </c>
      <c r="D1942" s="30">
        <v>128.449132653061</v>
      </c>
      <c r="E1942" s="30"/>
      <c r="F1942" s="30"/>
      <c r="G1942" s="30"/>
      <c r="H1942" s="30"/>
      <c r="I1942" s="30"/>
      <c r="J1942" s="30"/>
      <c r="K1942" s="30"/>
      <c r="L1942" s="30"/>
      <c r="M1942" s="30"/>
      <c r="N1942" s="30"/>
      <c r="O1942" s="30"/>
      <c r="P1942" s="30"/>
      <c r="Q1942" s="30"/>
      <c r="R1942" s="30"/>
      <c r="S1942" s="30"/>
      <c r="T1942" s="30"/>
    </row>
    <row r="1943" spans="8:8" ht="27.75" customHeight="1">
      <c r="A1943" s="36" t="s">
        <v>1019</v>
      </c>
      <c r="B1943" s="36" t="s">
        <v>1020</v>
      </c>
      <c r="C1943" s="36" t="s">
        <v>1446</v>
      </c>
      <c r="D1943" s="30">
        <v>17665.5628205128</v>
      </c>
      <c r="E1943" s="30"/>
      <c r="F1943" s="30"/>
      <c r="G1943" s="30"/>
      <c r="H1943" s="30"/>
      <c r="I1943" s="30">
        <v>1544.89295118675</v>
      </c>
      <c r="J1943" s="30">
        <v>1150.45304056512</v>
      </c>
      <c r="K1943" s="30">
        <v>1544.89467357912</v>
      </c>
      <c r="L1943" s="30">
        <v>1446.28426532562</v>
      </c>
      <c r="M1943" s="30">
        <v>1380.54399315662</v>
      </c>
      <c r="N1943" s="30">
        <v>1413.41412924112</v>
      </c>
      <c r="O1943" s="30">
        <v>1347.67385707212</v>
      </c>
      <c r="P1943" s="30">
        <v>1314.80372098762</v>
      </c>
      <c r="Q1943" s="30">
        <v>1577.76480966362</v>
      </c>
      <c r="R1943" s="30">
        <v>1446.28426532562</v>
      </c>
      <c r="S1943" s="30">
        <v>1512.02453749462</v>
      </c>
      <c r="T1943" s="30">
        <v>1544.89467357912</v>
      </c>
    </row>
    <row r="1944" spans="8:8" ht="27.75" customHeight="1">
      <c r="A1944" s="36" t="s">
        <v>1019</v>
      </c>
      <c r="B1944" s="36" t="s">
        <v>8</v>
      </c>
      <c r="C1944" s="36" t="s">
        <v>1608</v>
      </c>
      <c r="D1944" s="30">
        <v>238.713954207921</v>
      </c>
      <c r="E1944" s="30"/>
      <c r="F1944" s="30"/>
      <c r="G1944" s="30"/>
      <c r="H1944" s="30"/>
      <c r="I1944" s="30"/>
      <c r="J1944" s="30">
        <v>200.0</v>
      </c>
      <c r="K1944" s="30"/>
      <c r="L1944" s="30"/>
      <c r="M1944" s="30"/>
      <c r="N1944" s="30"/>
      <c r="O1944" s="30"/>
      <c r="P1944" s="30"/>
      <c r="Q1944" s="30"/>
      <c r="R1944" s="30"/>
      <c r="S1944" s="30"/>
      <c r="T1944" s="30"/>
    </row>
    <row r="1945" spans="8:8" ht="27.75" customHeight="1">
      <c r="A1945" s="36" t="s">
        <v>1019</v>
      </c>
      <c r="B1945" s="36" t="s">
        <v>102</v>
      </c>
      <c r="C1945" s="36" t="s">
        <v>1447</v>
      </c>
      <c r="D1945" s="30">
        <v>10576.0223200729</v>
      </c>
      <c r="E1945" s="30"/>
      <c r="F1945" s="30"/>
      <c r="G1945" s="30"/>
      <c r="H1945" s="30"/>
      <c r="I1945" s="30">
        <v>937.13388528177</v>
      </c>
      <c r="J1945" s="30">
        <v>697.866170540055</v>
      </c>
      <c r="K1945" s="30">
        <v>937.134930087015</v>
      </c>
      <c r="L1945" s="30">
        <v>877.317740200275</v>
      </c>
      <c r="M1945" s="30">
        <v>837.439613609115</v>
      </c>
      <c r="N1945" s="30">
        <v>857.378676904695</v>
      </c>
      <c r="O1945" s="30">
        <v>817.500550313535</v>
      </c>
      <c r="P1945" s="30">
        <v>797.561487017955</v>
      </c>
      <c r="Q1945" s="30">
        <v>957.073993382595</v>
      </c>
      <c r="R1945" s="30">
        <v>877.317740200275</v>
      </c>
      <c r="S1945" s="30">
        <v>917.195866791435</v>
      </c>
      <c r="T1945" s="30">
        <v>937.134930087015</v>
      </c>
    </row>
    <row r="1946" spans="8:8" ht="27.75" customHeight="1">
      <c r="A1946" s="36" t="s">
        <v>1024</v>
      </c>
      <c r="B1946" s="36" t="s">
        <v>8</v>
      </c>
      <c r="C1946" s="36" t="s">
        <v>1448</v>
      </c>
      <c r="D1946" s="30">
        <v>45.4059040590406</v>
      </c>
      <c r="E1946" s="30"/>
      <c r="F1946" s="30"/>
      <c r="G1946" s="30"/>
      <c r="H1946" s="30"/>
      <c r="I1946" s="30"/>
      <c r="J1946" s="30"/>
      <c r="K1946" s="30"/>
      <c r="L1946" s="30"/>
      <c r="M1946" s="30"/>
      <c r="N1946" s="30"/>
      <c r="O1946" s="30"/>
      <c r="P1946" s="30"/>
      <c r="Q1946" s="30"/>
      <c r="R1946" s="30"/>
      <c r="S1946" s="30"/>
      <c r="T1946" s="30"/>
    </row>
    <row r="1947" spans="8:8" ht="27.75" customHeight="1">
      <c r="A1947" s="35" t="s">
        <v>1025</v>
      </c>
      <c r="B1947" s="36" t="s">
        <v>8</v>
      </c>
      <c r="C1947" s="36" t="s">
        <v>1449</v>
      </c>
      <c r="D1947" s="30">
        <v>634.456970819824</v>
      </c>
      <c r="E1947" s="30"/>
      <c r="F1947" s="30"/>
      <c r="G1947" s="30"/>
      <c r="H1947" s="30"/>
      <c r="I1947" s="30"/>
      <c r="J1947" s="30"/>
      <c r="K1947" s="30">
        <v>350.0</v>
      </c>
      <c r="L1947" s="30"/>
      <c r="M1947" s="30"/>
      <c r="N1947" s="30">
        <v>350.0</v>
      </c>
      <c r="O1947" s="30"/>
      <c r="P1947" s="30"/>
      <c r="Q1947" s="30"/>
      <c r="R1947" s="30"/>
      <c r="S1947" s="30"/>
      <c r="T1947" s="30"/>
    </row>
    <row r="1948" spans="8:8" ht="27.75" customHeight="1">
      <c r="A1948" s="36" t="s">
        <v>1026</v>
      </c>
      <c r="B1948" s="36" t="s">
        <v>8</v>
      </c>
      <c r="C1948" s="36" t="s">
        <v>1450</v>
      </c>
      <c r="D1948" s="30">
        <v>350.022507422661</v>
      </c>
      <c r="E1948" s="30"/>
      <c r="F1948" s="30"/>
      <c r="G1948" s="30"/>
      <c r="H1948" s="30"/>
      <c r="I1948" s="30"/>
      <c r="J1948" s="30"/>
      <c r="K1948" s="30"/>
      <c r="L1948" s="30"/>
      <c r="M1948" s="30"/>
      <c r="N1948" s="30"/>
      <c r="O1948" s="30"/>
      <c r="P1948" s="30"/>
      <c r="Q1948" s="30"/>
      <c r="R1948" s="30"/>
      <c r="S1948" s="30"/>
      <c r="T1948" s="30"/>
    </row>
    <row r="1949" spans="8:8" ht="27.75" customHeight="1">
      <c r="A1949" s="36" t="s">
        <v>1027</v>
      </c>
      <c r="B1949" s="36" t="s">
        <v>437</v>
      </c>
      <c r="C1949" s="36" t="s">
        <v>1451</v>
      </c>
      <c r="D1949" s="30">
        <v>19926.4203548848</v>
      </c>
      <c r="E1949" s="30"/>
      <c r="F1949" s="30"/>
      <c r="G1949" s="30"/>
      <c r="H1949" s="30"/>
      <c r="I1949" s="30">
        <v>1752.61883248188</v>
      </c>
      <c r="J1949" s="30">
        <v>1305.14263996842</v>
      </c>
      <c r="K1949" s="30">
        <v>1752.62078646666</v>
      </c>
      <c r="L1949" s="30">
        <v>1640.7512498421</v>
      </c>
      <c r="M1949" s="30">
        <v>1566.17155875906</v>
      </c>
      <c r="N1949" s="30">
        <v>1603.46140430058</v>
      </c>
      <c r="O1949" s="30">
        <v>1528.88171321754</v>
      </c>
      <c r="P1949" s="30">
        <v>1491.59186767602</v>
      </c>
      <c r="Q1949" s="30">
        <v>1789.91063200818</v>
      </c>
      <c r="R1949" s="30">
        <v>1640.7512498421</v>
      </c>
      <c r="S1949" s="30">
        <v>1715.33094092514</v>
      </c>
      <c r="T1949" s="30">
        <v>1752.62078646666</v>
      </c>
    </row>
    <row r="1950" spans="8:8" ht="27.75" customHeight="1">
      <c r="A1950" s="36" t="s">
        <v>1036</v>
      </c>
      <c r="B1950" s="36" t="s">
        <v>8</v>
      </c>
      <c r="C1950" s="36" t="s">
        <v>1452</v>
      </c>
      <c r="D1950" s="30">
        <v>45.9869762174405</v>
      </c>
      <c r="E1950" s="30"/>
      <c r="F1950" s="30"/>
      <c r="G1950" s="30"/>
      <c r="H1950" s="30"/>
      <c r="I1950" s="30"/>
      <c r="J1950" s="30"/>
      <c r="K1950" s="30"/>
      <c r="L1950" s="30"/>
      <c r="M1950" s="30"/>
      <c r="N1950" s="30"/>
      <c r="O1950" s="30"/>
      <c r="P1950" s="30"/>
      <c r="Q1950" s="30"/>
      <c r="R1950" s="30"/>
      <c r="S1950" s="30"/>
      <c r="T1950" s="30"/>
    </row>
    <row r="1951" spans="8:8" ht="27.75" customHeight="1">
      <c r="A1951" s="36" t="s">
        <v>1037</v>
      </c>
      <c r="B1951" s="36" t="s">
        <v>8</v>
      </c>
      <c r="C1951" s="36" t="s">
        <v>1453</v>
      </c>
      <c r="D1951" s="30">
        <v>66.0954285714286</v>
      </c>
      <c r="E1951" s="30"/>
      <c r="F1951" s="30"/>
      <c r="G1951" s="30"/>
      <c r="H1951" s="30"/>
      <c r="I1951" s="30"/>
      <c r="J1951" s="30"/>
      <c r="K1951" s="30">
        <v>100.0</v>
      </c>
      <c r="L1951" s="30"/>
      <c r="M1951" s="30"/>
      <c r="N1951" s="30"/>
      <c r="O1951" s="30"/>
      <c r="P1951" s="30"/>
      <c r="Q1951" s="30"/>
      <c r="R1951" s="30"/>
      <c r="S1951" s="30"/>
      <c r="T1951" s="30"/>
    </row>
    <row r="1952" spans="8:8" ht="27.75" customHeight="1">
      <c r="A1952" s="35" t="s">
        <v>1038</v>
      </c>
      <c r="B1952" s="36" t="s">
        <v>401</v>
      </c>
      <c r="C1952" s="36" t="s">
        <v>1454</v>
      </c>
      <c r="D1952" s="30">
        <v>72.30352141894</v>
      </c>
      <c r="E1952" s="30"/>
      <c r="F1952" s="30"/>
      <c r="G1952" s="30"/>
      <c r="H1952" s="30"/>
      <c r="I1952" s="30"/>
      <c r="J1952" s="30"/>
      <c r="K1952" s="30"/>
      <c r="L1952" s="30">
        <v>150.0</v>
      </c>
      <c r="M1952" s="30"/>
      <c r="N1952" s="30"/>
      <c r="O1952" s="30"/>
      <c r="P1952" s="30"/>
      <c r="Q1952" s="30"/>
      <c r="R1952" s="30"/>
      <c r="S1952" s="30"/>
      <c r="T1952" s="30"/>
    </row>
    <row r="1953" spans="8:8" ht="27.75" customHeight="1">
      <c r="A1953" s="36" t="s">
        <v>1046</v>
      </c>
      <c r="B1953" s="36" t="s">
        <v>8</v>
      </c>
      <c r="C1953" s="36" t="s">
        <v>1455</v>
      </c>
      <c r="D1953" s="30">
        <v>34.6744031150733</v>
      </c>
      <c r="E1953" s="30"/>
      <c r="F1953" s="30"/>
      <c r="G1953" s="30"/>
      <c r="H1953" s="30"/>
      <c r="I1953" s="30"/>
      <c r="J1953" s="30"/>
      <c r="K1953" s="30"/>
      <c r="L1953" s="30"/>
      <c r="M1953" s="30"/>
      <c r="N1953" s="30"/>
      <c r="O1953" s="30"/>
      <c r="P1953" s="30"/>
      <c r="Q1953" s="30"/>
      <c r="R1953" s="30"/>
      <c r="S1953" s="30"/>
      <c r="T1953" s="30"/>
    </row>
    <row r="1954" spans="8:8" ht="27.75" customHeight="1">
      <c r="A1954" s="36" t="s">
        <v>1047</v>
      </c>
      <c r="B1954" s="36" t="s">
        <v>8</v>
      </c>
      <c r="C1954" s="36" t="s">
        <v>1456</v>
      </c>
      <c r="D1954" s="30">
        <v>92.838066659522</v>
      </c>
      <c r="E1954" s="30"/>
      <c r="F1954" s="30"/>
      <c r="G1954" s="30"/>
      <c r="H1954" s="30"/>
      <c r="I1954" s="30"/>
      <c r="J1954" s="30"/>
      <c r="K1954" s="30"/>
      <c r="L1954" s="30"/>
      <c r="M1954" s="30"/>
      <c r="N1954" s="30"/>
      <c r="O1954" s="30"/>
      <c r="P1954" s="30"/>
      <c r="Q1954" s="30"/>
      <c r="R1954" s="30"/>
      <c r="S1954" s="30"/>
      <c r="T1954" s="30"/>
    </row>
    <row r="1955" spans="8:8" ht="27.75" customHeight="1">
      <c r="A1955" s="36" t="s">
        <v>1048</v>
      </c>
      <c r="B1955" s="36" t="s">
        <v>8</v>
      </c>
      <c r="C1955" s="36" t="s">
        <v>1457</v>
      </c>
      <c r="D1955" s="30">
        <v>34.1518082422203</v>
      </c>
      <c r="E1955" s="30"/>
      <c r="F1955" s="30"/>
      <c r="G1955" s="30"/>
      <c r="H1955" s="30"/>
      <c r="I1955" s="30"/>
      <c r="J1955" s="30"/>
      <c r="K1955" s="30"/>
      <c r="L1955" s="30"/>
      <c r="M1955" s="30"/>
      <c r="N1955" s="30"/>
      <c r="O1955" s="30"/>
      <c r="P1955" s="30"/>
      <c r="Q1955" s="30"/>
      <c r="R1955" s="30"/>
      <c r="S1955" s="30"/>
      <c r="T1955" s="30"/>
    </row>
  </sheetData>
  <autoFilter ref="A1:T1955">
    <filterColumn colId="7" showButton="1">
      <filters blank="1"/>
    </filterColumn>
  </autoFilter>
  <pageMargins left="0.7" right="0.7" top="0.75" bottom="0.75" header="0.3" footer="0.3"/>
</worksheet>
</file>

<file path=xl/worksheets/sheet8.xml><?xml version="1.0" encoding="utf-8"?>
<worksheet xmlns:r="http://schemas.openxmlformats.org/officeDocument/2006/relationships" xmlns="http://schemas.openxmlformats.org/spreadsheetml/2006/main">
  <dimension ref="A2:E302"/>
  <sheetViews>
    <sheetView workbookViewId="0" topLeftCell="A271">
      <selection activeCell="F4" sqref="F4"/>
    </sheetView>
  </sheetViews>
  <sheetFormatPr defaultRowHeight="13.5" defaultColWidth="9"/>
  <cols>
    <col min="1" max="1" customWidth="1" width="31.363281" style="0"/>
    <col min="2" max="3" customWidth="1" width="21.265625" style="0"/>
    <col min="4" max="4" customWidth="1" width="14.449219" style="0"/>
  </cols>
  <sheetData>
    <row r="3" spans="8:8">
      <c r="A3" t="s">
        <v>1609</v>
      </c>
    </row>
    <row r="4" spans="8:8">
      <c r="A4" t="s">
        <v>3</v>
      </c>
      <c r="B4" t="s">
        <v>5</v>
      </c>
      <c r="C4" t="s">
        <v>4</v>
      </c>
      <c r="D4" t="s">
        <v>1051</v>
      </c>
    </row>
    <row r="5" spans="8:8">
      <c r="A5" t="s">
        <v>279</v>
      </c>
      <c r="B5" t="s">
        <v>281</v>
      </c>
      <c r="C5" t="s">
        <v>280</v>
      </c>
      <c r="D5" s="9">
        <v>11186.1444120763</v>
      </c>
    </row>
    <row r="6" spans="8:8">
      <c r="A6" t="s">
        <v>988</v>
      </c>
      <c r="B6" t="s">
        <v>989</v>
      </c>
      <c r="C6" t="s">
        <v>857</v>
      </c>
      <c r="D6" s="9">
        <v>1204.01467449881</v>
      </c>
    </row>
    <row r="7" spans="8:8">
      <c r="A7" t="s">
        <v>856</v>
      </c>
      <c r="B7" t="s">
        <v>858</v>
      </c>
      <c r="C7" t="s">
        <v>857</v>
      </c>
      <c r="D7" s="9">
        <v>7063.74250077294</v>
      </c>
    </row>
    <row r="8" spans="8:8">
      <c r="A8" t="s">
        <v>844</v>
      </c>
      <c r="B8" t="s">
        <v>846</v>
      </c>
      <c r="C8" t="s">
        <v>845</v>
      </c>
      <c r="D8" s="9">
        <v>193926.966908389</v>
      </c>
    </row>
    <row r="9" spans="8:8">
      <c r="A9" t="s">
        <v>835</v>
      </c>
      <c r="B9" t="s">
        <v>837</v>
      </c>
      <c r="C9" t="s">
        <v>836</v>
      </c>
      <c r="D9" s="9">
        <v>258.11820199778</v>
      </c>
    </row>
    <row r="10" spans="8:8">
      <c r="A10" t="s">
        <v>715</v>
      </c>
      <c r="B10" t="s">
        <v>717</v>
      </c>
      <c r="C10" t="s">
        <v>716</v>
      </c>
      <c r="D10" s="9">
        <v>54834.1374670517</v>
      </c>
    </row>
    <row r="11" spans="8:8">
      <c r="A11" t="s">
        <v>999</v>
      </c>
      <c r="B11" t="s">
        <v>1001</v>
      </c>
      <c r="C11" t="s">
        <v>1000</v>
      </c>
      <c r="D11" s="9">
        <v>909.254404466501</v>
      </c>
    </row>
    <row r="12" spans="8:8">
      <c r="A12" t="s">
        <v>814</v>
      </c>
      <c r="B12" t="s">
        <v>816</v>
      </c>
      <c r="C12" t="s">
        <v>815</v>
      </c>
      <c r="D12" s="9">
        <v>735.265941407826</v>
      </c>
    </row>
    <row r="13" spans="8:8">
      <c r="A13" t="s">
        <v>892</v>
      </c>
      <c r="B13" t="s">
        <v>893</v>
      </c>
      <c r="C13" t="s">
        <v>73</v>
      </c>
      <c r="D13" s="9">
        <v>47538.4133470019</v>
      </c>
    </row>
    <row r="14" spans="8:8">
      <c r="A14" t="s">
        <v>17</v>
      </c>
      <c r="B14" t="s">
        <v>19</v>
      </c>
      <c r="C14" t="s">
        <v>18</v>
      </c>
      <c r="D14" s="9">
        <v>283576.424104274</v>
      </c>
    </row>
    <row r="15" spans="8:8">
      <c r="B15" t="s">
        <v>33</v>
      </c>
      <c r="C15" t="s">
        <v>32</v>
      </c>
      <c r="D15" s="9">
        <v>33236.7044554189</v>
      </c>
    </row>
    <row r="16" spans="8:8">
      <c r="B16" t="s">
        <v>42</v>
      </c>
      <c r="C16" t="s">
        <v>41</v>
      </c>
      <c r="D16" s="9">
        <v>11369.82</v>
      </c>
    </row>
    <row r="17" spans="8:8">
      <c r="A17" t="s">
        <v>20</v>
      </c>
      <c r="B17" t="s">
        <v>22</v>
      </c>
      <c r="C17" t="s">
        <v>21</v>
      </c>
      <c r="D17" s="9">
        <v>2430.66406375092</v>
      </c>
    </row>
    <row r="18" spans="8:8">
      <c r="B18" t="s">
        <v>34</v>
      </c>
      <c r="C18" t="s">
        <v>21</v>
      </c>
      <c r="D18" s="9">
        <v>284.895038189305</v>
      </c>
    </row>
    <row r="19" spans="8:8">
      <c r="A19" t="s">
        <v>43</v>
      </c>
      <c r="B19" t="s">
        <v>45</v>
      </c>
      <c r="C19" t="s">
        <v>44</v>
      </c>
      <c r="D19" s="9">
        <v>227396.4</v>
      </c>
    </row>
    <row r="20" spans="8:8">
      <c r="A20" t="s">
        <v>581</v>
      </c>
      <c r="B20" t="s">
        <v>583</v>
      </c>
      <c r="C20" t="s">
        <v>582</v>
      </c>
      <c r="D20" s="9">
        <v>5833.87653402313</v>
      </c>
    </row>
    <row r="21" spans="8:8">
      <c r="A21" t="s">
        <v>61</v>
      </c>
      <c r="B21" t="s">
        <v>62</v>
      </c>
      <c r="C21" t="s">
        <v>60</v>
      </c>
      <c r="D21" s="9">
        <v>8151.35106382979</v>
      </c>
    </row>
    <row r="22" spans="8:8">
      <c r="A22" t="s">
        <v>67</v>
      </c>
      <c r="B22" t="s">
        <v>68</v>
      </c>
      <c r="C22" t="s">
        <v>66</v>
      </c>
      <c r="D22" s="9">
        <v>43545.0460816494</v>
      </c>
    </row>
    <row r="23" spans="8:8">
      <c r="A23" t="s">
        <v>82</v>
      </c>
      <c r="B23" t="s">
        <v>84</v>
      </c>
      <c r="C23" t="s">
        <v>83</v>
      </c>
      <c r="D23" s="9">
        <v>895.881003901599</v>
      </c>
    </row>
    <row r="24" spans="8:8">
      <c r="A24" t="s">
        <v>103</v>
      </c>
      <c r="B24" t="s">
        <v>104</v>
      </c>
      <c r="C24" t="s">
        <v>102</v>
      </c>
      <c r="D24" s="9">
        <v>153371.089757391</v>
      </c>
    </row>
    <row r="25" spans="8:8">
      <c r="A25" t="s">
        <v>123</v>
      </c>
      <c r="B25" t="s">
        <v>125</v>
      </c>
      <c r="C25" t="s">
        <v>124</v>
      </c>
      <c r="D25" s="9">
        <v>876.036314006024</v>
      </c>
    </row>
    <row r="26" spans="8:8">
      <c r="A26" t="s">
        <v>126</v>
      </c>
      <c r="B26" t="s">
        <v>128</v>
      </c>
      <c r="C26" t="s">
        <v>127</v>
      </c>
      <c r="D26" s="9">
        <v>876.036314006024</v>
      </c>
    </row>
    <row r="27" spans="8:8">
      <c r="A27" t="s">
        <v>129</v>
      </c>
      <c r="B27" t="s">
        <v>131</v>
      </c>
      <c r="C27" t="s">
        <v>130</v>
      </c>
      <c r="D27" s="9">
        <v>8760.36314006024</v>
      </c>
    </row>
    <row r="28" spans="8:8">
      <c r="A28" t="s">
        <v>142</v>
      </c>
      <c r="B28" t="s">
        <v>143</v>
      </c>
      <c r="C28" t="s">
        <v>141</v>
      </c>
      <c r="D28" s="9">
        <v>273500.027487344</v>
      </c>
    </row>
    <row r="29" spans="8:8">
      <c r="A29" t="s">
        <v>266</v>
      </c>
      <c r="B29" t="s">
        <v>290</v>
      </c>
      <c r="C29" t="s">
        <v>289</v>
      </c>
      <c r="D29" s="9">
        <v>2487.96631817123</v>
      </c>
    </row>
    <row r="30" spans="8:8">
      <c r="B30" t="s">
        <v>268</v>
      </c>
      <c r="C30" t="s">
        <v>267</v>
      </c>
      <c r="D30" s="9">
        <v>5023.64685336291</v>
      </c>
    </row>
    <row r="31" spans="8:8">
      <c r="A31" t="s">
        <v>156</v>
      </c>
      <c r="B31" t="s">
        <v>157</v>
      </c>
      <c r="C31" t="s">
        <v>155</v>
      </c>
      <c r="D31" s="9">
        <v>33633.1846287703</v>
      </c>
    </row>
    <row r="32" spans="8:8">
      <c r="A32" t="s">
        <v>161</v>
      </c>
      <c r="B32" t="s">
        <v>162</v>
      </c>
      <c r="C32" t="s">
        <v>160</v>
      </c>
      <c r="D32" s="9">
        <v>17755.2128004073</v>
      </c>
    </row>
    <row r="33" spans="8:8">
      <c r="A33" t="s">
        <v>172</v>
      </c>
      <c r="B33" t="s">
        <v>174</v>
      </c>
      <c r="C33" t="s">
        <v>173</v>
      </c>
      <c r="D33" s="9">
        <v>16965.6416964661</v>
      </c>
    </row>
    <row r="34" spans="8:8">
      <c r="B34" t="s">
        <v>183</v>
      </c>
      <c r="C34" t="s">
        <v>182</v>
      </c>
      <c r="D34" s="9">
        <v>4828.5194852544</v>
      </c>
    </row>
    <row r="35" spans="8:8">
      <c r="A35" t="s">
        <v>184</v>
      </c>
      <c r="B35" t="s">
        <v>185</v>
      </c>
      <c r="C35" t="s">
        <v>70</v>
      </c>
      <c r="D35" s="9">
        <v>77.2563117640704</v>
      </c>
    </row>
    <row r="36" spans="8:8">
      <c r="A36" t="s">
        <v>175</v>
      </c>
      <c r="B36" t="s">
        <v>187</v>
      </c>
      <c r="C36" t="s">
        <v>186</v>
      </c>
      <c r="D36" s="9">
        <v>4828.5194852544</v>
      </c>
    </row>
    <row r="37" spans="8:8">
      <c r="B37" t="s">
        <v>177</v>
      </c>
      <c r="C37" t="s">
        <v>176</v>
      </c>
      <c r="D37" s="9">
        <v>16965.6416964661</v>
      </c>
    </row>
    <row r="38" spans="8:8">
      <c r="A38" t="s">
        <v>178</v>
      </c>
      <c r="B38" t="s">
        <v>180</v>
      </c>
      <c r="C38" t="s">
        <v>179</v>
      </c>
      <c r="D38" s="9">
        <v>169656.416964661</v>
      </c>
    </row>
    <row r="39" spans="8:8">
      <c r="A39" t="s">
        <v>166</v>
      </c>
      <c r="B39" t="s">
        <v>167</v>
      </c>
      <c r="C39" t="s">
        <v>165</v>
      </c>
      <c r="D39" s="9">
        <v>2638.39604651163</v>
      </c>
    </row>
    <row r="40" spans="8:8">
      <c r="A40" t="s">
        <v>200</v>
      </c>
      <c r="B40" t="s">
        <v>201</v>
      </c>
      <c r="C40" t="s">
        <v>66</v>
      </c>
      <c r="D40" s="9">
        <v>302.076831407346</v>
      </c>
    </row>
    <row r="41" spans="8:8">
      <c r="B41" t="s">
        <v>203</v>
      </c>
      <c r="C41" t="s">
        <v>202</v>
      </c>
      <c r="D41" s="9">
        <v>3169.43922659216</v>
      </c>
    </row>
    <row r="42" spans="8:8">
      <c r="A42" t="s">
        <v>218</v>
      </c>
      <c r="B42" t="s">
        <v>219</v>
      </c>
      <c r="C42" t="s">
        <v>217</v>
      </c>
      <c r="D42" s="9">
        <v>13545.9834863562</v>
      </c>
    </row>
    <row r="43" spans="8:8">
      <c r="A43" t="s">
        <v>220</v>
      </c>
      <c r="B43" t="s">
        <v>221</v>
      </c>
      <c r="C43" t="s">
        <v>202</v>
      </c>
      <c r="D43" s="9">
        <v>4978.38527281134</v>
      </c>
    </row>
    <row r="44" spans="8:8">
      <c r="A44" t="s">
        <v>291</v>
      </c>
      <c r="B44" t="s">
        <v>585</v>
      </c>
      <c r="C44" t="s">
        <v>584</v>
      </c>
      <c r="D44" s="9">
        <v>5355.13049705146</v>
      </c>
    </row>
    <row r="45" spans="8:8">
      <c r="B45" t="s">
        <v>293</v>
      </c>
      <c r="C45" t="s">
        <v>292</v>
      </c>
      <c r="D45" s="9">
        <v>11112.3535276492</v>
      </c>
    </row>
    <row r="46" spans="8:8">
      <c r="A46" t="s">
        <v>586</v>
      </c>
      <c r="B46" t="s">
        <v>588</v>
      </c>
      <c r="C46" t="s">
        <v>587</v>
      </c>
      <c r="D46" s="9">
        <v>2878.12153724784</v>
      </c>
    </row>
    <row r="47" spans="8:8">
      <c r="A47" t="s">
        <v>269</v>
      </c>
      <c r="B47" t="s">
        <v>271</v>
      </c>
      <c r="C47" t="s">
        <v>270</v>
      </c>
      <c r="D47" s="9">
        <v>6739.24564725604</v>
      </c>
    </row>
    <row r="48" spans="8:8">
      <c r="B48" t="s">
        <v>298</v>
      </c>
      <c r="C48" t="s">
        <v>297</v>
      </c>
      <c r="D48" s="9">
        <v>551.632130364305</v>
      </c>
    </row>
    <row r="49" spans="8:8">
      <c r="A49" t="s">
        <v>231</v>
      </c>
      <c r="B49" t="s">
        <v>232</v>
      </c>
      <c r="C49" t="s">
        <v>70</v>
      </c>
      <c r="D49" s="9">
        <v>153.271417894737</v>
      </c>
    </row>
    <row r="50" spans="8:8">
      <c r="A50" t="s">
        <v>233</v>
      </c>
      <c r="B50" t="s">
        <v>234</v>
      </c>
      <c r="C50" t="s">
        <v>182</v>
      </c>
      <c r="D50" s="9">
        <v>9579.46361842105</v>
      </c>
    </row>
    <row r="51" spans="8:8">
      <c r="A51" t="s">
        <v>235</v>
      </c>
      <c r="B51" t="s">
        <v>236</v>
      </c>
      <c r="C51" t="s">
        <v>70</v>
      </c>
      <c r="D51" s="9">
        <v>153.271417894737</v>
      </c>
    </row>
    <row r="52" spans="8:8">
      <c r="A52" t="s">
        <v>237</v>
      </c>
      <c r="B52" t="s">
        <v>238</v>
      </c>
      <c r="C52" t="s">
        <v>186</v>
      </c>
      <c r="D52" s="9">
        <v>9579.46361842105</v>
      </c>
    </row>
    <row r="53" spans="8:8">
      <c r="A53" t="s">
        <v>225</v>
      </c>
      <c r="B53" t="s">
        <v>226</v>
      </c>
      <c r="C53" t="s">
        <v>102</v>
      </c>
      <c r="D53" s="9">
        <v>77087.4613888604</v>
      </c>
    </row>
    <row r="54" spans="8:8">
      <c r="A54" t="s">
        <v>241</v>
      </c>
      <c r="B54" t="s">
        <v>242</v>
      </c>
      <c r="C54" t="s">
        <v>60</v>
      </c>
      <c r="D54" s="9">
        <v>2664.15040841973</v>
      </c>
    </row>
    <row r="55" spans="8:8">
      <c r="A55" t="s">
        <v>243</v>
      </c>
      <c r="B55" t="s">
        <v>244</v>
      </c>
      <c r="C55" t="s">
        <v>141</v>
      </c>
      <c r="D55" s="9">
        <v>121036.660625324</v>
      </c>
    </row>
    <row r="56" spans="8:8">
      <c r="A56" t="s">
        <v>250</v>
      </c>
      <c r="B56" t="s">
        <v>252</v>
      </c>
      <c r="C56" t="s">
        <v>251</v>
      </c>
      <c r="D56" s="9">
        <v>63402.4489007892</v>
      </c>
    </row>
    <row r="57" spans="8:8">
      <c r="A57" t="s">
        <v>282</v>
      </c>
      <c r="B57" t="s">
        <v>284</v>
      </c>
      <c r="C57" t="s">
        <v>283</v>
      </c>
      <c r="D57" s="9">
        <v>11186.1444120763</v>
      </c>
    </row>
    <row r="58" spans="8:8">
      <c r="A58" t="s">
        <v>285</v>
      </c>
      <c r="B58" t="s">
        <v>286</v>
      </c>
      <c r="C58" t="s">
        <v>278</v>
      </c>
      <c r="D58" s="9">
        <v>11186.1444120763</v>
      </c>
    </row>
    <row r="59" spans="8:8">
      <c r="A59" t="s">
        <v>323</v>
      </c>
      <c r="B59" t="s">
        <v>324</v>
      </c>
      <c r="C59" t="s">
        <v>322</v>
      </c>
      <c r="D59" s="9">
        <v>8569.95417277871</v>
      </c>
    </row>
    <row r="60" spans="8:8">
      <c r="A60" t="s">
        <v>332</v>
      </c>
      <c r="B60" t="s">
        <v>333</v>
      </c>
      <c r="C60" t="s">
        <v>331</v>
      </c>
      <c r="D60" s="9">
        <v>11738.8680248619</v>
      </c>
    </row>
    <row r="61" spans="8:8">
      <c r="A61" t="s">
        <v>334</v>
      </c>
      <c r="B61" t="s">
        <v>335</v>
      </c>
      <c r="C61" t="s">
        <v>202</v>
      </c>
      <c r="D61" s="9">
        <v>657.102551342812</v>
      </c>
    </row>
    <row r="62" spans="8:8">
      <c r="A62" t="s">
        <v>23</v>
      </c>
      <c r="B62" t="s">
        <v>25</v>
      </c>
      <c r="C62" t="s">
        <v>24</v>
      </c>
      <c r="D62" s="9">
        <v>4550390.50311579</v>
      </c>
    </row>
    <row r="63" spans="8:8">
      <c r="A63" t="s">
        <v>354</v>
      </c>
      <c r="B63" t="s">
        <v>355</v>
      </c>
      <c r="C63" t="s">
        <v>66</v>
      </c>
      <c r="D63" s="9">
        <v>1874.02346818539</v>
      </c>
    </row>
    <row r="64" spans="8:8">
      <c r="A64" t="s">
        <v>356</v>
      </c>
      <c r="B64" t="s">
        <v>357</v>
      </c>
      <c r="C64" t="s">
        <v>66</v>
      </c>
      <c r="D64" s="9">
        <v>1874.02346818539</v>
      </c>
    </row>
    <row r="65" spans="8:8">
      <c r="A65" t="s">
        <v>351</v>
      </c>
      <c r="B65" t="s">
        <v>352</v>
      </c>
      <c r="C65" t="s">
        <v>102</v>
      </c>
      <c r="D65" s="9">
        <v>107763.565271318</v>
      </c>
    </row>
    <row r="66" spans="8:8">
      <c r="A66" t="s">
        <v>365</v>
      </c>
      <c r="B66" t="s">
        <v>366</v>
      </c>
      <c r="C66" t="s">
        <v>60</v>
      </c>
      <c r="D66" s="9">
        <v>4553.5037188394</v>
      </c>
    </row>
    <row r="67" spans="8:8">
      <c r="A67" t="s">
        <v>367</v>
      </c>
      <c r="B67" t="s">
        <v>368</v>
      </c>
      <c r="C67" t="s">
        <v>141</v>
      </c>
      <c r="D67" s="9">
        <v>77457.3326684307</v>
      </c>
    </row>
    <row r="68" spans="8:8">
      <c r="A68" t="s">
        <v>69</v>
      </c>
      <c r="B68" t="s">
        <v>71</v>
      </c>
      <c r="C68" t="s">
        <v>70</v>
      </c>
      <c r="D68" s="9">
        <v>2585790.631274</v>
      </c>
    </row>
    <row r="69" spans="8:8">
      <c r="A69" t="s">
        <v>953</v>
      </c>
      <c r="B69" t="s">
        <v>954</v>
      </c>
      <c r="C69" t="s">
        <v>292</v>
      </c>
      <c r="D69" s="9">
        <v>2346.50511394956</v>
      </c>
    </row>
    <row r="70" spans="8:8">
      <c r="A70" t="s">
        <v>380</v>
      </c>
      <c r="B70" t="s">
        <v>388</v>
      </c>
      <c r="C70" t="s">
        <v>387</v>
      </c>
      <c r="D70" s="9">
        <v>11837.916278889</v>
      </c>
    </row>
    <row r="71" spans="8:8">
      <c r="B71" t="s">
        <v>381</v>
      </c>
      <c r="C71" t="s">
        <v>60</v>
      </c>
      <c r="D71" s="9">
        <v>429.735247817955</v>
      </c>
    </row>
    <row r="72" spans="8:8">
      <c r="B72" t="s">
        <v>386</v>
      </c>
      <c r="C72" t="s">
        <v>385</v>
      </c>
      <c r="D72" s="9">
        <v>65006.1247991253</v>
      </c>
    </row>
    <row r="73" spans="8:8">
      <c r="A73" t="s">
        <v>382</v>
      </c>
      <c r="B73" t="s">
        <v>383</v>
      </c>
      <c r="C73" t="s">
        <v>66</v>
      </c>
      <c r="D73" s="9">
        <v>15043.0794251405</v>
      </c>
    </row>
    <row r="74" spans="8:8">
      <c r="B74" t="s">
        <v>384</v>
      </c>
      <c r="C74" t="s">
        <v>102</v>
      </c>
      <c r="D74" s="9">
        <v>11332.3696175059</v>
      </c>
    </row>
    <row r="75" spans="8:8">
      <c r="A75" t="s">
        <v>26</v>
      </c>
      <c r="B75" t="s">
        <v>28</v>
      </c>
      <c r="C75" t="s">
        <v>27</v>
      </c>
      <c r="D75" s="9">
        <v>3830453.94374898</v>
      </c>
    </row>
    <row r="76" spans="8:8">
      <c r="A76" t="s">
        <v>132</v>
      </c>
      <c r="B76" t="s">
        <v>659</v>
      </c>
      <c r="C76" t="s">
        <v>658</v>
      </c>
      <c r="D76" s="9">
        <v>696.033676152181</v>
      </c>
    </row>
    <row r="77" spans="8:8">
      <c r="B77" t="s">
        <v>1029</v>
      </c>
      <c r="C77" t="s">
        <v>1028</v>
      </c>
      <c r="D77" s="9">
        <v>20922.741372629</v>
      </c>
    </row>
    <row r="78" spans="8:8">
      <c r="B78" t="s">
        <v>134</v>
      </c>
      <c r="C78" t="s">
        <v>133</v>
      </c>
      <c r="D78" s="9">
        <v>27749.7252803662</v>
      </c>
    </row>
    <row r="79" spans="8:8">
      <c r="B79" t="s">
        <v>546</v>
      </c>
      <c r="C79" t="s">
        <v>545</v>
      </c>
      <c r="D79" s="9">
        <v>684.561656579604</v>
      </c>
    </row>
    <row r="80" spans="8:8">
      <c r="B80" t="s">
        <v>569</v>
      </c>
      <c r="C80" t="s">
        <v>568</v>
      </c>
      <c r="D80" s="9">
        <v>24831.5696828698</v>
      </c>
    </row>
    <row r="81" spans="8:8">
      <c r="B81" t="s">
        <v>616</v>
      </c>
      <c r="C81" t="s">
        <v>615</v>
      </c>
      <c r="D81" s="9">
        <v>61523.3466659982</v>
      </c>
    </row>
    <row r="82" spans="8:8">
      <c r="A82" t="s">
        <v>299</v>
      </c>
      <c r="B82" t="s">
        <v>301</v>
      </c>
      <c r="C82" t="s">
        <v>300</v>
      </c>
      <c r="D82" s="9">
        <v>551.632130364305</v>
      </c>
    </row>
    <row r="83" spans="8:8">
      <c r="A83" t="s">
        <v>406</v>
      </c>
      <c r="B83" t="s">
        <v>407</v>
      </c>
      <c r="C83" t="s">
        <v>70</v>
      </c>
      <c r="D83" s="9">
        <v>40.5197482333607</v>
      </c>
    </row>
    <row r="84" spans="8:8">
      <c r="A84" t="s">
        <v>408</v>
      </c>
      <c r="B84" t="s">
        <v>409</v>
      </c>
      <c r="C84" t="s">
        <v>182</v>
      </c>
      <c r="D84" s="9">
        <v>2532.48426458505</v>
      </c>
    </row>
    <row r="85" spans="8:8">
      <c r="A85" t="s">
        <v>410</v>
      </c>
      <c r="B85" t="s">
        <v>411</v>
      </c>
      <c r="C85" t="s">
        <v>70</v>
      </c>
      <c r="D85" s="9">
        <v>40.5197482333607</v>
      </c>
    </row>
    <row r="86" spans="8:8">
      <c r="A86" t="s">
        <v>412</v>
      </c>
      <c r="B86" t="s">
        <v>413</v>
      </c>
      <c r="C86" t="s">
        <v>186</v>
      </c>
      <c r="D86" s="9">
        <v>2532.48426458505</v>
      </c>
    </row>
    <row r="87" spans="8:8">
      <c r="A87" t="s">
        <v>420</v>
      </c>
      <c r="B87" t="s">
        <v>421</v>
      </c>
      <c r="C87" t="s">
        <v>331</v>
      </c>
      <c r="D87" s="9">
        <v>3764.25370588235</v>
      </c>
    </row>
    <row r="88" spans="8:8">
      <c r="A88" t="s">
        <v>415</v>
      </c>
      <c r="B88" t="s">
        <v>416</v>
      </c>
      <c r="C88" t="s">
        <v>102</v>
      </c>
      <c r="D88" s="9">
        <v>18303.5784020671</v>
      </c>
    </row>
    <row r="89" spans="8:8">
      <c r="A89" t="s">
        <v>430</v>
      </c>
      <c r="B89" t="s">
        <v>431</v>
      </c>
      <c r="C89" t="s">
        <v>429</v>
      </c>
      <c r="D89" s="9">
        <v>2194.73075516693</v>
      </c>
    </row>
    <row r="90" spans="8:8">
      <c r="A90" t="s">
        <v>432</v>
      </c>
      <c r="B90" t="s">
        <v>433</v>
      </c>
      <c r="C90" t="s">
        <v>429</v>
      </c>
      <c r="D90" s="9">
        <v>2194.73075516693</v>
      </c>
    </row>
    <row r="91" spans="8:8">
      <c r="A91" t="s">
        <v>424</v>
      </c>
      <c r="B91" t="s">
        <v>425</v>
      </c>
      <c r="C91" t="s">
        <v>141</v>
      </c>
      <c r="D91" s="9">
        <v>6835.33663895487</v>
      </c>
    </row>
    <row r="92" spans="8:8">
      <c r="A92" t="s">
        <v>438</v>
      </c>
      <c r="B92" t="s">
        <v>440</v>
      </c>
      <c r="C92" t="s">
        <v>439</v>
      </c>
      <c r="D92" s="9">
        <v>156.21154349419</v>
      </c>
    </row>
    <row r="93" spans="8:8">
      <c r="A93" t="s">
        <v>441</v>
      </c>
      <c r="B93" t="s">
        <v>443</v>
      </c>
      <c r="C93" t="s">
        <v>442</v>
      </c>
      <c r="D93" s="9">
        <v>156.21154349419</v>
      </c>
    </row>
    <row r="94" spans="8:8">
      <c r="A94" t="s">
        <v>444</v>
      </c>
      <c r="B94" t="s">
        <v>446</v>
      </c>
      <c r="C94" t="s">
        <v>445</v>
      </c>
      <c r="D94" s="9">
        <v>1562.1154349419</v>
      </c>
    </row>
    <row r="95" spans="8:8">
      <c r="A95" t="s">
        <v>454</v>
      </c>
      <c r="B95" t="s">
        <v>455</v>
      </c>
      <c r="C95" t="s">
        <v>60</v>
      </c>
      <c r="D95" s="9">
        <v>111885.964587371</v>
      </c>
    </row>
    <row r="96" spans="8:8">
      <c r="A96" t="s">
        <v>459</v>
      </c>
      <c r="B96" t="s">
        <v>460</v>
      </c>
      <c r="C96" t="s">
        <v>249</v>
      </c>
      <c r="D96" s="9">
        <v>4517.04277945114</v>
      </c>
    </row>
    <row r="97" spans="8:8">
      <c r="A97" t="s">
        <v>461</v>
      </c>
      <c r="B97" t="s">
        <v>462</v>
      </c>
      <c r="C97" t="s">
        <v>249</v>
      </c>
      <c r="D97" s="9">
        <v>4517.04277945114</v>
      </c>
    </row>
    <row r="98" spans="8:8">
      <c r="A98" t="s">
        <v>456</v>
      </c>
      <c r="B98" t="s">
        <v>457</v>
      </c>
      <c r="C98" t="s">
        <v>141</v>
      </c>
      <c r="D98" s="9">
        <v>212090.08445744</v>
      </c>
    </row>
    <row r="99" spans="8:8">
      <c r="A99" t="s">
        <v>35</v>
      </c>
      <c r="B99" t="s">
        <v>37</v>
      </c>
      <c r="C99" t="s">
        <v>36</v>
      </c>
      <c r="D99" s="9">
        <v>265927.235643351</v>
      </c>
    </row>
    <row r="100" spans="8:8">
      <c r="A100" t="s">
        <v>478</v>
      </c>
      <c r="B100" t="s">
        <v>479</v>
      </c>
      <c r="C100" t="s">
        <v>387</v>
      </c>
      <c r="D100" s="9">
        <v>14562.7682340178</v>
      </c>
    </row>
    <row r="101" spans="8:8">
      <c r="A101" t="s">
        <v>481</v>
      </c>
      <c r="B101" t="s">
        <v>482</v>
      </c>
      <c r="C101" t="s">
        <v>480</v>
      </c>
      <c r="D101" s="9">
        <v>240800.336778438</v>
      </c>
    </row>
    <row r="102" spans="8:8">
      <c r="A102" t="s">
        <v>493</v>
      </c>
      <c r="B102" t="s">
        <v>494</v>
      </c>
      <c r="C102" t="s">
        <v>249</v>
      </c>
      <c r="D102" s="9">
        <v>76727.4178438083</v>
      </c>
    </row>
    <row r="103" spans="8:8">
      <c r="A103" t="s">
        <v>507</v>
      </c>
      <c r="B103" t="s">
        <v>508</v>
      </c>
      <c r="C103" t="s">
        <v>480</v>
      </c>
      <c r="D103" s="9">
        <v>150068.973922148</v>
      </c>
    </row>
    <row r="104" spans="8:8">
      <c r="A104" t="s">
        <v>510</v>
      </c>
      <c r="B104" t="s">
        <v>511</v>
      </c>
      <c r="C104" t="s">
        <v>387</v>
      </c>
      <c r="D104" s="9">
        <v>131465.42109796</v>
      </c>
    </row>
    <row r="105" spans="8:8">
      <c r="A105" t="s">
        <v>513</v>
      </c>
      <c r="B105" t="s">
        <v>515</v>
      </c>
      <c r="C105" t="s">
        <v>514</v>
      </c>
      <c r="D105" s="9">
        <v>19253.8437159956</v>
      </c>
    </row>
    <row r="106" spans="8:8">
      <c r="A106" t="s">
        <v>135</v>
      </c>
      <c r="B106" t="s">
        <v>548</v>
      </c>
      <c r="C106" t="s">
        <v>547</v>
      </c>
      <c r="D106" s="9">
        <v>22303.3367053608</v>
      </c>
    </row>
    <row r="107" spans="8:8">
      <c r="B107" t="s">
        <v>137</v>
      </c>
      <c r="C107" t="s">
        <v>136</v>
      </c>
      <c r="D107" s="9">
        <v>53826.3698590813</v>
      </c>
    </row>
    <row r="108" spans="8:8">
      <c r="A108" t="s">
        <v>517</v>
      </c>
      <c r="B108" t="s">
        <v>520</v>
      </c>
      <c r="C108" t="s">
        <v>519</v>
      </c>
      <c r="D108" s="9">
        <v>8678.15148595192</v>
      </c>
    </row>
    <row r="109" spans="8:8">
      <c r="B109" t="s">
        <v>518</v>
      </c>
      <c r="C109" t="s">
        <v>66</v>
      </c>
      <c r="D109" s="9">
        <v>19253.8437159956</v>
      </c>
    </row>
    <row r="110" spans="8:8">
      <c r="A110" t="s">
        <v>358</v>
      </c>
      <c r="B110" t="s">
        <v>360</v>
      </c>
      <c r="C110" t="s">
        <v>359</v>
      </c>
      <c r="D110" s="9">
        <v>18118.0337871852</v>
      </c>
    </row>
    <row r="111" spans="8:8">
      <c r="A111" t="s">
        <v>1006</v>
      </c>
      <c r="B111" t="s">
        <v>1008</v>
      </c>
      <c r="C111" t="s">
        <v>1007</v>
      </c>
      <c r="D111" s="9">
        <v>1995.96063470809</v>
      </c>
    </row>
    <row r="112" spans="8:8">
      <c r="A112" t="s">
        <v>589</v>
      </c>
      <c r="B112" t="s">
        <v>591</v>
      </c>
      <c r="C112" t="s">
        <v>590</v>
      </c>
      <c r="D112" s="9">
        <v>2878.12153724784</v>
      </c>
    </row>
    <row r="113" spans="8:8">
      <c r="A113" t="s">
        <v>592</v>
      </c>
      <c r="B113" t="s">
        <v>594</v>
      </c>
      <c r="C113" t="s">
        <v>593</v>
      </c>
      <c r="D113" s="9">
        <v>2878.12153724784</v>
      </c>
    </row>
    <row r="114" spans="8:8">
      <c r="A114" t="s">
        <v>885</v>
      </c>
      <c r="B114" t="s">
        <v>887</v>
      </c>
      <c r="C114" t="s">
        <v>886</v>
      </c>
      <c r="D114" s="9">
        <v>15027.936</v>
      </c>
    </row>
    <row r="115" spans="8:8">
      <c r="A115" t="s">
        <v>899</v>
      </c>
      <c r="B115" t="s">
        <v>901</v>
      </c>
      <c r="C115" t="s">
        <v>900</v>
      </c>
      <c r="D115" s="9">
        <v>8386.25228911319</v>
      </c>
    </row>
    <row r="116" spans="8:8">
      <c r="A116" t="s">
        <v>990</v>
      </c>
      <c r="B116" t="s">
        <v>992</v>
      </c>
      <c r="C116" t="s">
        <v>991</v>
      </c>
      <c r="D116" s="9">
        <v>3199.9753092069</v>
      </c>
    </row>
    <row r="117" spans="8:8">
      <c r="A117" t="s">
        <v>872</v>
      </c>
      <c r="B117" t="s">
        <v>874</v>
      </c>
      <c r="C117" t="s">
        <v>873</v>
      </c>
      <c r="D117" s="9">
        <v>2829.36435524388</v>
      </c>
    </row>
    <row r="118" spans="8:8">
      <c r="A118" t="s">
        <v>527</v>
      </c>
      <c r="B118" t="s">
        <v>528</v>
      </c>
      <c r="C118" t="s">
        <v>60</v>
      </c>
      <c r="D118" s="9">
        <v>10236.7530686652</v>
      </c>
    </row>
    <row r="119" spans="8:8">
      <c r="A119" t="s">
        <v>529</v>
      </c>
      <c r="B119" t="s">
        <v>530</v>
      </c>
      <c r="C119" t="s">
        <v>141</v>
      </c>
      <c r="D119" s="9">
        <v>35122.8442658424</v>
      </c>
    </row>
    <row r="120" spans="8:8">
      <c r="A120" t="s">
        <v>533</v>
      </c>
      <c r="B120" t="s">
        <v>534</v>
      </c>
      <c r="C120" t="s">
        <v>70</v>
      </c>
      <c r="D120" s="9">
        <v>935.844957559063</v>
      </c>
    </row>
    <row r="121" spans="8:8">
      <c r="A121" t="s">
        <v>483</v>
      </c>
      <c r="B121" t="s">
        <v>484</v>
      </c>
      <c r="C121" t="s">
        <v>182</v>
      </c>
      <c r="D121" s="9">
        <v>299290.64662588</v>
      </c>
    </row>
    <row r="122" spans="8:8">
      <c r="A122" t="s">
        <v>535</v>
      </c>
      <c r="B122" t="s">
        <v>536</v>
      </c>
      <c r="C122" t="s">
        <v>70</v>
      </c>
      <c r="D122" s="9">
        <v>935.844957559063</v>
      </c>
    </row>
    <row r="123" spans="8:8">
      <c r="A123" t="s">
        <v>537</v>
      </c>
      <c r="B123" t="s">
        <v>538</v>
      </c>
      <c r="C123" t="s">
        <v>186</v>
      </c>
      <c r="D123" s="9">
        <v>58490.3098474415</v>
      </c>
    </row>
    <row r="124" spans="8:8">
      <c r="A124" t="s">
        <v>540</v>
      </c>
      <c r="B124" t="s">
        <v>541</v>
      </c>
      <c r="C124" t="s">
        <v>429</v>
      </c>
      <c r="D124" s="9">
        <v>28129.632752166</v>
      </c>
    </row>
    <row r="125" spans="8:8">
      <c r="A125" t="s">
        <v>549</v>
      </c>
      <c r="B125" t="s">
        <v>551</v>
      </c>
      <c r="C125" t="s">
        <v>550</v>
      </c>
      <c r="D125" s="9">
        <v>39.8350903145438</v>
      </c>
    </row>
    <row r="126" spans="8:8">
      <c r="A126" t="s">
        <v>552</v>
      </c>
      <c r="B126" t="s">
        <v>554</v>
      </c>
      <c r="C126" t="s">
        <v>553</v>
      </c>
      <c r="D126" s="9">
        <v>39.8350903145438</v>
      </c>
    </row>
    <row r="127" spans="8:8">
      <c r="A127" t="s">
        <v>555</v>
      </c>
      <c r="B127" t="s">
        <v>557</v>
      </c>
      <c r="C127" t="s">
        <v>556</v>
      </c>
      <c r="D127" s="9">
        <v>796.701806290875</v>
      </c>
    </row>
    <row r="128" spans="8:8">
      <c r="A128" t="s">
        <v>562</v>
      </c>
      <c r="B128" t="s">
        <v>563</v>
      </c>
      <c r="C128" t="s">
        <v>561</v>
      </c>
      <c r="D128" s="9">
        <v>56557.1769230769</v>
      </c>
    </row>
    <row r="129" spans="8:8">
      <c r="A129" t="s">
        <v>570</v>
      </c>
      <c r="B129" t="s">
        <v>572</v>
      </c>
      <c r="C129" t="s">
        <v>571</v>
      </c>
      <c r="D129" s="9">
        <v>24831.5696828698</v>
      </c>
    </row>
    <row r="130" spans="8:8">
      <c r="A130" t="s">
        <v>573</v>
      </c>
      <c r="B130" t="s">
        <v>574</v>
      </c>
      <c r="C130" t="s">
        <v>571</v>
      </c>
      <c r="D130" s="9">
        <v>24831.5696828698</v>
      </c>
    </row>
    <row r="131" spans="8:8">
      <c r="A131" t="s">
        <v>575</v>
      </c>
      <c r="B131" t="s">
        <v>577</v>
      </c>
      <c r="C131" t="s">
        <v>576</v>
      </c>
      <c r="D131" s="9">
        <v>24831.5696828698</v>
      </c>
    </row>
    <row r="132" spans="8:8">
      <c r="A132" t="s">
        <v>578</v>
      </c>
      <c r="B132" t="s">
        <v>579</v>
      </c>
      <c r="C132" t="s">
        <v>278</v>
      </c>
      <c r="D132" s="9">
        <v>148989.418097219</v>
      </c>
    </row>
    <row r="133" spans="8:8">
      <c r="A133" t="s">
        <v>617</v>
      </c>
      <c r="B133" t="s">
        <v>618</v>
      </c>
      <c r="C133" t="s">
        <v>614</v>
      </c>
      <c r="D133" s="9">
        <v>61523.3466659982</v>
      </c>
    </row>
    <row r="134" spans="8:8">
      <c r="A134" t="s">
        <v>625</v>
      </c>
      <c r="B134" t="s">
        <v>626</v>
      </c>
      <c r="C134" t="s">
        <v>387</v>
      </c>
      <c r="D134" s="9">
        <v>19706.5004802753</v>
      </c>
    </row>
    <row r="135" spans="8:8">
      <c r="A135" t="s">
        <v>623</v>
      </c>
      <c r="B135" t="s">
        <v>624</v>
      </c>
      <c r="C135" t="s">
        <v>102</v>
      </c>
      <c r="D135" s="9">
        <v>51346.8091364205</v>
      </c>
    </row>
    <row r="136" spans="8:8">
      <c r="A136" t="s">
        <v>629</v>
      </c>
      <c r="B136" t="s">
        <v>630</v>
      </c>
      <c r="C136" t="s">
        <v>202</v>
      </c>
      <c r="D136" s="9">
        <v>181861.495815551</v>
      </c>
    </row>
    <row r="137" spans="8:8">
      <c r="A137" t="s">
        <v>644</v>
      </c>
      <c r="B137" t="s">
        <v>645</v>
      </c>
      <c r="C137" t="s">
        <v>643</v>
      </c>
      <c r="D137" s="9">
        <v>22895.229620543</v>
      </c>
    </row>
    <row r="138" spans="8:8">
      <c r="A138" t="s">
        <v>63</v>
      </c>
      <c r="B138" t="s">
        <v>169</v>
      </c>
      <c r="C138" t="s">
        <v>168</v>
      </c>
      <c r="D138" s="9">
        <v>25369.4085387975</v>
      </c>
    </row>
    <row r="139" spans="8:8">
      <c r="B139" t="s">
        <v>326</v>
      </c>
      <c r="C139" t="s">
        <v>325</v>
      </c>
      <c r="D139" s="9">
        <v>8569.95417277871</v>
      </c>
    </row>
    <row r="140" spans="8:8">
      <c r="B140" t="s">
        <v>65</v>
      </c>
      <c r="C140" t="s">
        <v>64</v>
      </c>
      <c r="D140" s="9">
        <v>383494.68104569</v>
      </c>
    </row>
    <row r="141" spans="8:8">
      <c r="B141" t="s">
        <v>164</v>
      </c>
      <c r="C141" t="s">
        <v>163</v>
      </c>
      <c r="D141" s="9">
        <v>109227.317785697</v>
      </c>
    </row>
    <row r="142" spans="8:8">
      <c r="B142" t="s">
        <v>86</v>
      </c>
      <c r="C142" t="s">
        <v>85</v>
      </c>
      <c r="D142" s="9">
        <v>40258.6631931037</v>
      </c>
    </row>
    <row r="143" spans="8:8">
      <c r="B143" t="s">
        <v>288</v>
      </c>
      <c r="C143" t="s">
        <v>287</v>
      </c>
      <c r="D143" s="9">
        <v>11186.1444120763</v>
      </c>
    </row>
    <row r="144" spans="8:8">
      <c r="A144" t="s">
        <v>654</v>
      </c>
      <c r="B144" t="s">
        <v>655</v>
      </c>
      <c r="C144" t="s">
        <v>429</v>
      </c>
      <c r="D144" s="9">
        <v>44183.261566968</v>
      </c>
    </row>
    <row r="145" spans="8:8">
      <c r="A145" t="s">
        <v>660</v>
      </c>
      <c r="B145" t="s">
        <v>662</v>
      </c>
      <c r="C145" t="s">
        <v>661</v>
      </c>
      <c r="D145" s="9">
        <v>696.033676152181</v>
      </c>
    </row>
    <row r="146" spans="8:8">
      <c r="A146" t="s">
        <v>663</v>
      </c>
      <c r="B146" t="s">
        <v>665</v>
      </c>
      <c r="C146" t="s">
        <v>664</v>
      </c>
      <c r="D146" s="9">
        <v>696.033676152181</v>
      </c>
    </row>
    <row r="147" spans="8:8">
      <c r="A147" t="s">
        <v>666</v>
      </c>
      <c r="B147" t="s">
        <v>667</v>
      </c>
      <c r="C147" t="s">
        <v>556</v>
      </c>
      <c r="D147" s="9">
        <v>2088.10102845654</v>
      </c>
    </row>
    <row r="148" spans="8:8">
      <c r="A148" t="s">
        <v>674</v>
      </c>
      <c r="B148" t="s">
        <v>675</v>
      </c>
      <c r="C148" t="s">
        <v>387</v>
      </c>
      <c r="D148" s="9">
        <v>24995.412755942</v>
      </c>
    </row>
    <row r="149" spans="8:8">
      <c r="A149" t="s">
        <v>672</v>
      </c>
      <c r="B149" t="s">
        <v>673</v>
      </c>
      <c r="C149" t="s">
        <v>102</v>
      </c>
      <c r="D149" s="9">
        <v>1172.25226850418</v>
      </c>
    </row>
    <row r="150" spans="8:8">
      <c r="B150" t="s">
        <v>678</v>
      </c>
      <c r="C150" t="s">
        <v>677</v>
      </c>
      <c r="D150" s="9">
        <v>12526.0235194672</v>
      </c>
    </row>
    <row r="151" spans="8:8">
      <c r="A151" t="s">
        <v>304</v>
      </c>
      <c r="B151" t="s">
        <v>306</v>
      </c>
      <c r="C151" t="s">
        <v>305</v>
      </c>
      <c r="D151" s="9">
        <v>2247.44054710649</v>
      </c>
    </row>
    <row r="152" spans="8:8">
      <c r="A152" t="s">
        <v>105</v>
      </c>
      <c r="B152" t="s">
        <v>107</v>
      </c>
      <c r="C152" t="s">
        <v>106</v>
      </c>
      <c r="D152" s="9">
        <v>153371.089757391</v>
      </c>
    </row>
    <row r="153" spans="8:8">
      <c r="A153" t="s">
        <v>144</v>
      </c>
      <c r="B153" t="s">
        <v>146</v>
      </c>
      <c r="C153" t="s">
        <v>145</v>
      </c>
      <c r="D153" s="9">
        <v>273500.027487344</v>
      </c>
    </row>
    <row r="154" spans="8:8">
      <c r="A154" t="s">
        <v>227</v>
      </c>
      <c r="B154" t="s">
        <v>229</v>
      </c>
      <c r="C154" t="s">
        <v>228</v>
      </c>
      <c r="D154" s="9">
        <v>77087.4613888604</v>
      </c>
    </row>
    <row r="155" spans="8:8">
      <c r="A155" t="s">
        <v>245</v>
      </c>
      <c r="B155" t="s">
        <v>247</v>
      </c>
      <c r="C155" t="s">
        <v>246</v>
      </c>
      <c r="D155" s="9">
        <v>121036.660625324</v>
      </c>
    </row>
    <row r="156" spans="8:8">
      <c r="A156" t="s">
        <v>253</v>
      </c>
      <c r="B156" t="s">
        <v>255</v>
      </c>
      <c r="C156" t="s">
        <v>254</v>
      </c>
      <c r="D156" s="9">
        <v>63402.4489007892</v>
      </c>
    </row>
    <row r="157" spans="8:8">
      <c r="A157" t="s">
        <v>369</v>
      </c>
      <c r="B157" t="s">
        <v>371</v>
      </c>
      <c r="C157" t="s">
        <v>370</v>
      </c>
      <c r="D157" s="9">
        <v>77457.3326684307</v>
      </c>
    </row>
    <row r="158" spans="8:8">
      <c r="A158" t="s">
        <v>417</v>
      </c>
      <c r="B158" t="s">
        <v>419</v>
      </c>
      <c r="C158" t="s">
        <v>418</v>
      </c>
      <c r="D158" s="9">
        <v>18303.5784020671</v>
      </c>
    </row>
    <row r="159" spans="8:8">
      <c r="A159" t="s">
        <v>485</v>
      </c>
      <c r="B159" t="s">
        <v>487</v>
      </c>
      <c r="C159" t="s">
        <v>486</v>
      </c>
      <c r="D159" s="9">
        <v>246595.359632672</v>
      </c>
    </row>
    <row r="160" spans="8:8">
      <c r="A160" t="s">
        <v>631</v>
      </c>
      <c r="B160" t="s">
        <v>633</v>
      </c>
      <c r="C160" t="s">
        <v>632</v>
      </c>
      <c r="D160" s="9">
        <v>181861.495815551</v>
      </c>
    </row>
    <row r="161" spans="8:8">
      <c r="A161" t="s">
        <v>778</v>
      </c>
      <c r="B161" t="s">
        <v>779</v>
      </c>
      <c r="C161" t="s">
        <v>246</v>
      </c>
      <c r="D161" s="9">
        <v>20555.1253230642</v>
      </c>
    </row>
    <row r="162" spans="8:8">
      <c r="A162" t="s">
        <v>847</v>
      </c>
      <c r="B162" t="s">
        <v>849</v>
      </c>
      <c r="C162" t="s">
        <v>848</v>
      </c>
      <c r="D162" s="9">
        <v>193926.966908389</v>
      </c>
    </row>
    <row r="163" spans="8:8">
      <c r="A163" t="s">
        <v>685</v>
      </c>
      <c r="B163" t="s">
        <v>686</v>
      </c>
      <c r="C163" t="s">
        <v>155</v>
      </c>
      <c r="D163" s="9">
        <v>9316.74063658838</v>
      </c>
    </row>
    <row r="164" spans="8:8">
      <c r="A164" t="s">
        <v>690</v>
      </c>
      <c r="B164" t="s">
        <v>691</v>
      </c>
      <c r="C164" t="s">
        <v>182</v>
      </c>
      <c r="D164" s="9">
        <v>757.519211739571</v>
      </c>
    </row>
    <row r="165" spans="8:8">
      <c r="A165" t="s">
        <v>697</v>
      </c>
      <c r="B165" t="s">
        <v>698</v>
      </c>
      <c r="C165" t="s">
        <v>141</v>
      </c>
      <c r="D165" s="9">
        <v>1755.70191570881</v>
      </c>
    </row>
    <row r="166" spans="8:8">
      <c r="A166" t="s">
        <v>692</v>
      </c>
      <c r="B166" t="s">
        <v>693</v>
      </c>
      <c r="C166" t="s">
        <v>70</v>
      </c>
      <c r="D166" s="9">
        <v>12.1203073878331</v>
      </c>
    </row>
    <row r="167" spans="8:8">
      <c r="A167" t="s">
        <v>694</v>
      </c>
      <c r="B167" t="s">
        <v>695</v>
      </c>
      <c r="C167" t="s">
        <v>186</v>
      </c>
      <c r="D167" s="9">
        <v>757.519211739571</v>
      </c>
    </row>
    <row r="168" spans="8:8">
      <c r="A168" t="s">
        <v>718</v>
      </c>
      <c r="B168" t="s">
        <v>720</v>
      </c>
      <c r="C168" t="s">
        <v>719</v>
      </c>
      <c r="D168" s="9">
        <v>1522.11759840754</v>
      </c>
    </row>
    <row r="169" spans="8:8">
      <c r="A169" t="s">
        <v>702</v>
      </c>
      <c r="B169" t="s">
        <v>703</v>
      </c>
      <c r="C169" t="s">
        <v>70</v>
      </c>
      <c r="D169" s="9">
        <v>992.933233095377</v>
      </c>
    </row>
    <row r="170" spans="8:8">
      <c r="A170" t="s">
        <v>704</v>
      </c>
      <c r="B170" t="s">
        <v>710</v>
      </c>
      <c r="C170" t="s">
        <v>124</v>
      </c>
      <c r="D170" s="9">
        <v>2192.6685688508</v>
      </c>
    </row>
    <row r="171" spans="8:8">
      <c r="B171" t="s">
        <v>705</v>
      </c>
      <c r="C171" t="s">
        <v>182</v>
      </c>
      <c r="D171" s="9">
        <v>95400.4809420967</v>
      </c>
    </row>
    <row r="172" spans="8:8">
      <c r="A172" t="s">
        <v>706</v>
      </c>
      <c r="B172" t="s">
        <v>707</v>
      </c>
      <c r="C172" t="s">
        <v>70</v>
      </c>
      <c r="D172" s="9">
        <v>992.933233095377</v>
      </c>
    </row>
    <row r="173" spans="8:8">
      <c r="A173" t="s">
        <v>729</v>
      </c>
      <c r="B173" t="s">
        <v>730</v>
      </c>
      <c r="C173" t="s">
        <v>719</v>
      </c>
      <c r="D173" s="9">
        <v>33342.1538736356</v>
      </c>
    </row>
    <row r="174" spans="8:8">
      <c r="A174" t="s">
        <v>708</v>
      </c>
      <c r="B174" t="s">
        <v>711</v>
      </c>
      <c r="C174" t="s">
        <v>127</v>
      </c>
      <c r="D174" s="9">
        <v>2192.6685688508</v>
      </c>
    </row>
    <row r="175" spans="8:8">
      <c r="B175" t="s">
        <v>709</v>
      </c>
      <c r="C175" t="s">
        <v>186</v>
      </c>
      <c r="D175" s="9">
        <v>95400.4809420967</v>
      </c>
    </row>
    <row r="176" spans="8:8">
      <c r="A176" t="s">
        <v>712</v>
      </c>
      <c r="B176" t="s">
        <v>713</v>
      </c>
      <c r="C176" t="s">
        <v>130</v>
      </c>
      <c r="D176" s="9">
        <v>21926.685688508</v>
      </c>
    </row>
    <row r="177" spans="8:8">
      <c r="A177" t="s">
        <v>732</v>
      </c>
      <c r="B177" t="s">
        <v>733</v>
      </c>
      <c r="C177" t="s">
        <v>141</v>
      </c>
      <c r="D177" s="9">
        <v>15448.5821900433</v>
      </c>
    </row>
    <row r="178" spans="8:8">
      <c r="A178" t="s">
        <v>744</v>
      </c>
      <c r="B178" t="s">
        <v>745</v>
      </c>
      <c r="C178" t="s">
        <v>66</v>
      </c>
      <c r="D178" s="9">
        <v>27909.1630533042</v>
      </c>
    </row>
    <row r="179" spans="8:8">
      <c r="A179" t="s">
        <v>748</v>
      </c>
      <c r="B179" t="s">
        <v>749</v>
      </c>
      <c r="C179" t="s">
        <v>70</v>
      </c>
      <c r="D179" s="9">
        <v>80.3481955469506</v>
      </c>
    </row>
    <row r="180" spans="8:8">
      <c r="A180" t="s">
        <v>750</v>
      </c>
      <c r="B180" t="s">
        <v>751</v>
      </c>
      <c r="C180" t="s">
        <v>182</v>
      </c>
      <c r="D180" s="9">
        <v>5021.76222168441</v>
      </c>
    </row>
    <row r="181" spans="8:8">
      <c r="A181" t="s">
        <v>752</v>
      </c>
      <c r="B181" t="s">
        <v>753</v>
      </c>
      <c r="C181" t="s">
        <v>70</v>
      </c>
      <c r="D181" s="9">
        <v>80.3481955469506</v>
      </c>
    </row>
    <row r="182" spans="8:8">
      <c r="A182" t="s">
        <v>754</v>
      </c>
      <c r="B182" t="s">
        <v>755</v>
      </c>
      <c r="C182" t="s">
        <v>186</v>
      </c>
      <c r="D182" s="9">
        <v>5021.76222168441</v>
      </c>
    </row>
    <row r="183" spans="8:8">
      <c r="A183" t="s">
        <v>272</v>
      </c>
      <c r="B183" t="s">
        <v>274</v>
      </c>
      <c r="C183" t="s">
        <v>273</v>
      </c>
      <c r="D183" s="9">
        <v>14096.2508360779</v>
      </c>
    </row>
    <row r="184" spans="8:8">
      <c r="A184" t="s">
        <v>275</v>
      </c>
      <c r="B184" t="s">
        <v>276</v>
      </c>
      <c r="C184" t="s">
        <v>273</v>
      </c>
      <c r="D184" s="9">
        <v>20749.7364192191</v>
      </c>
    </row>
    <row r="185" spans="8:8">
      <c r="A185" t="s">
        <v>803</v>
      </c>
      <c r="B185" t="s">
        <v>805</v>
      </c>
      <c r="C185" t="s">
        <v>804</v>
      </c>
      <c r="D185" s="9">
        <v>26181.4262189615</v>
      </c>
    </row>
    <row r="186" spans="8:8">
      <c r="A186" t="s">
        <v>721</v>
      </c>
      <c r="B186" t="s">
        <v>723</v>
      </c>
      <c r="C186" t="s">
        <v>722</v>
      </c>
      <c r="D186" s="9">
        <v>25194.4240895185</v>
      </c>
    </row>
    <row r="187" spans="8:8">
      <c r="A187" t="s">
        <v>603</v>
      </c>
      <c r="B187" t="s">
        <v>605</v>
      </c>
      <c r="C187" t="s">
        <v>604</v>
      </c>
      <c r="D187" s="9">
        <v>9435.76869296729</v>
      </c>
    </row>
    <row r="188" spans="8:8">
      <c r="A188" t="s">
        <v>942</v>
      </c>
      <c r="B188" t="s">
        <v>943</v>
      </c>
      <c r="C188" t="s">
        <v>604</v>
      </c>
      <c r="D188" s="9">
        <v>1315.73867653671</v>
      </c>
    </row>
    <row r="189" spans="8:8">
      <c r="A189" t="s">
        <v>595</v>
      </c>
      <c r="B189" t="s">
        <v>597</v>
      </c>
      <c r="C189" t="s">
        <v>596</v>
      </c>
      <c r="D189" s="9">
        <v>12472.9147993154</v>
      </c>
    </row>
    <row r="190" spans="8:8">
      <c r="A190" t="s">
        <v>307</v>
      </c>
      <c r="B190" t="s">
        <v>309</v>
      </c>
      <c r="C190" t="s">
        <v>308</v>
      </c>
      <c r="D190" s="9">
        <v>14291.3233795182</v>
      </c>
    </row>
    <row r="191" spans="8:8">
      <c r="A191" t="s">
        <v>318</v>
      </c>
      <c r="B191" t="s">
        <v>320</v>
      </c>
      <c r="C191" t="s">
        <v>319</v>
      </c>
      <c r="D191" s="9">
        <v>1744.40197796043</v>
      </c>
    </row>
    <row r="192" spans="8:8">
      <c r="A192" t="s">
        <v>769</v>
      </c>
      <c r="B192" t="s">
        <v>770</v>
      </c>
      <c r="C192" t="s">
        <v>768</v>
      </c>
      <c r="D192" s="9">
        <v>10249.7826769436</v>
      </c>
    </row>
    <row r="193" spans="8:8">
      <c r="A193" t="s">
        <v>771</v>
      </c>
      <c r="B193" t="s">
        <v>772</v>
      </c>
      <c r="C193" t="s">
        <v>768</v>
      </c>
      <c r="D193" s="9">
        <v>10249.7826769436</v>
      </c>
    </row>
    <row r="194" spans="8:8">
      <c r="A194" t="s">
        <v>782</v>
      </c>
      <c r="B194" t="s">
        <v>783</v>
      </c>
      <c r="C194" t="s">
        <v>387</v>
      </c>
      <c r="D194" s="9">
        <v>4266.1730543243</v>
      </c>
    </row>
    <row r="195" spans="8:8">
      <c r="A195" t="s">
        <v>785</v>
      </c>
      <c r="B195" t="s">
        <v>786</v>
      </c>
      <c r="C195" t="s">
        <v>70</v>
      </c>
      <c r="D195" s="9">
        <v>53.8845763803681</v>
      </c>
    </row>
    <row r="196" spans="8:8">
      <c r="A196" t="s">
        <v>787</v>
      </c>
      <c r="B196" t="s">
        <v>788</v>
      </c>
      <c r="C196" t="s">
        <v>182</v>
      </c>
      <c r="D196" s="9">
        <v>3367.78602377301</v>
      </c>
    </row>
    <row r="197" spans="8:8">
      <c r="A197" t="s">
        <v>789</v>
      </c>
      <c r="B197" t="s">
        <v>790</v>
      </c>
      <c r="C197" t="s">
        <v>186</v>
      </c>
      <c r="D197" s="9">
        <v>3367.78602377301</v>
      </c>
    </row>
    <row r="198" spans="8:8">
      <c r="A198" t="s">
        <v>780</v>
      </c>
      <c r="B198" t="s">
        <v>781</v>
      </c>
      <c r="C198" t="s">
        <v>141</v>
      </c>
      <c r="D198" s="9">
        <v>20555.1253230642</v>
      </c>
    </row>
    <row r="199" spans="8:8">
      <c r="A199" t="s">
        <v>811</v>
      </c>
      <c r="B199" t="s">
        <v>812</v>
      </c>
      <c r="C199" t="s">
        <v>429</v>
      </c>
      <c r="D199" s="9">
        <v>4812.33837227097</v>
      </c>
    </row>
    <row r="200" spans="8:8">
      <c r="A200" t="s">
        <v>806</v>
      </c>
      <c r="B200" t="s">
        <v>817</v>
      </c>
      <c r="C200" t="s">
        <v>202</v>
      </c>
      <c r="D200" s="9">
        <v>735.265941407826</v>
      </c>
    </row>
    <row r="201" spans="8:8">
      <c r="B201" t="s">
        <v>807</v>
      </c>
      <c r="C201" t="s">
        <v>429</v>
      </c>
      <c r="D201" s="9">
        <v>2031.97198844048</v>
      </c>
    </row>
    <row r="202" spans="8:8">
      <c r="A202" t="s">
        <v>795</v>
      </c>
      <c r="B202" t="s">
        <v>796</v>
      </c>
      <c r="C202" t="s">
        <v>160</v>
      </c>
      <c r="D202" s="9">
        <v>15473.5723386183</v>
      </c>
    </row>
    <row r="203" spans="8:8">
      <c r="A203" t="s">
        <v>821</v>
      </c>
      <c r="B203" t="s">
        <v>822</v>
      </c>
      <c r="C203" t="s">
        <v>429</v>
      </c>
      <c r="D203" s="9">
        <v>4612.79405781585</v>
      </c>
    </row>
    <row r="204" spans="8:8">
      <c r="A204" t="s">
        <v>808</v>
      </c>
      <c r="B204" t="s">
        <v>810</v>
      </c>
      <c r="C204" t="s">
        <v>809</v>
      </c>
      <c r="D204" s="9">
        <v>69410.6597077134</v>
      </c>
    </row>
    <row r="205" spans="8:8">
      <c r="A205" t="s">
        <v>902</v>
      </c>
      <c r="B205" t="s">
        <v>904</v>
      </c>
      <c r="C205" t="s">
        <v>903</v>
      </c>
      <c r="D205" s="9">
        <v>16368.0310292707</v>
      </c>
    </row>
    <row r="206" spans="8:8">
      <c r="A206" t="s">
        <v>606</v>
      </c>
      <c r="B206" t="s">
        <v>608</v>
      </c>
      <c r="C206" t="s">
        <v>607</v>
      </c>
      <c r="D206" s="9">
        <v>1651.5591679156</v>
      </c>
    </row>
    <row r="207" spans="8:8">
      <c r="A207" t="s">
        <v>72</v>
      </c>
      <c r="B207" t="s">
        <v>974</v>
      </c>
      <c r="C207" t="s">
        <v>973</v>
      </c>
      <c r="D207" s="9">
        <v>26693.7918234791</v>
      </c>
    </row>
    <row r="208" spans="8:8">
      <c r="B208" t="s">
        <v>74</v>
      </c>
      <c r="C208" t="s">
        <v>73</v>
      </c>
      <c r="D208" s="9">
        <v>866335.350755835</v>
      </c>
    </row>
    <row r="209" spans="8:8">
      <c r="B209" t="s">
        <v>223</v>
      </c>
      <c r="C209" t="s">
        <v>222</v>
      </c>
      <c r="D209" s="9">
        <v>379748.81397748</v>
      </c>
    </row>
    <row r="210" spans="8:8">
      <c r="B210" t="s">
        <v>109</v>
      </c>
      <c r="C210" t="s">
        <v>108</v>
      </c>
      <c r="D210" s="9">
        <v>489190.6605694</v>
      </c>
    </row>
    <row r="211" spans="8:8">
      <c r="B211" t="s">
        <v>205</v>
      </c>
      <c r="C211" t="s">
        <v>204</v>
      </c>
      <c r="D211" s="9">
        <v>93714.9460955066</v>
      </c>
    </row>
    <row r="212" spans="8:8">
      <c r="B212" t="s">
        <v>148</v>
      </c>
      <c r="C212" t="s">
        <v>147</v>
      </c>
      <c r="D212" s="9">
        <v>544600.488239446</v>
      </c>
    </row>
    <row r="213" spans="8:8">
      <c r="B213" t="s">
        <v>337</v>
      </c>
      <c r="C213" t="s">
        <v>336</v>
      </c>
      <c r="D213" s="9">
        <v>30542.4372192176</v>
      </c>
    </row>
    <row r="214" spans="8:8">
      <c r="A214" t="s">
        <v>831</v>
      </c>
      <c r="B214" t="s">
        <v>832</v>
      </c>
      <c r="C214" t="s">
        <v>387</v>
      </c>
      <c r="D214" s="9">
        <v>12547.535</v>
      </c>
    </row>
    <row r="215" spans="8:8">
      <c r="A215" t="s">
        <v>829</v>
      </c>
      <c r="B215" t="s">
        <v>830</v>
      </c>
      <c r="C215" t="s">
        <v>102</v>
      </c>
      <c r="D215" s="9">
        <v>39469.4680022573</v>
      </c>
    </row>
    <row r="216" spans="8:8">
      <c r="A216" t="s">
        <v>838</v>
      </c>
      <c r="B216" t="s">
        <v>840</v>
      </c>
      <c r="C216" t="s">
        <v>839</v>
      </c>
      <c r="D216" s="9">
        <v>258.11820199778</v>
      </c>
    </row>
    <row r="217" spans="8:8">
      <c r="B217" t="s">
        <v>860</v>
      </c>
      <c r="C217" t="s">
        <v>859</v>
      </c>
      <c r="D217" s="9">
        <v>4584.23421584479</v>
      </c>
    </row>
    <row r="218" spans="8:8">
      <c r="A218" t="s">
        <v>850</v>
      </c>
      <c r="B218" t="s">
        <v>868</v>
      </c>
      <c r="C218" t="s">
        <v>867</v>
      </c>
      <c r="D218" s="9">
        <v>2479.50828492816</v>
      </c>
    </row>
    <row r="219" spans="8:8">
      <c r="B219" t="s">
        <v>852</v>
      </c>
      <c r="C219" t="s">
        <v>851</v>
      </c>
      <c r="D219" s="9">
        <v>193926.966908389</v>
      </c>
    </row>
    <row r="220" spans="8:8">
      <c r="A220" t="s">
        <v>853</v>
      </c>
      <c r="B220" t="s">
        <v>869</v>
      </c>
      <c r="C220" t="s">
        <v>859</v>
      </c>
      <c r="D220" s="9">
        <v>2479.50828492816</v>
      </c>
    </row>
    <row r="221" spans="8:8">
      <c r="B221" t="s">
        <v>854</v>
      </c>
      <c r="C221" t="s">
        <v>278</v>
      </c>
      <c r="D221" s="9">
        <v>193926.966908389</v>
      </c>
    </row>
    <row r="222" spans="8:8">
      <c r="A222" t="s">
        <v>888</v>
      </c>
      <c r="B222" t="s">
        <v>889</v>
      </c>
      <c r="C222" t="s">
        <v>429</v>
      </c>
      <c r="D222" s="9">
        <v>15027.936</v>
      </c>
    </row>
    <row r="223" spans="8:8">
      <c r="A223" t="s">
        <v>890</v>
      </c>
      <c r="B223" t="s">
        <v>905</v>
      </c>
      <c r="C223" t="s">
        <v>202</v>
      </c>
      <c r="D223" s="9">
        <v>8386.25228911319</v>
      </c>
    </row>
    <row r="224" spans="8:8">
      <c r="B224" t="s">
        <v>891</v>
      </c>
      <c r="C224" t="s">
        <v>429</v>
      </c>
      <c r="D224" s="9">
        <v>15027.936</v>
      </c>
    </row>
    <row r="225" spans="8:8">
      <c r="A225" t="s">
        <v>910</v>
      </c>
      <c r="B225" t="s">
        <v>911</v>
      </c>
      <c r="C225" t="s">
        <v>182</v>
      </c>
      <c r="D225" s="9">
        <v>6824.58983831807</v>
      </c>
    </row>
    <row r="226" spans="8:8">
      <c r="A226" t="s">
        <v>912</v>
      </c>
      <c r="B226" t="s">
        <v>913</v>
      </c>
      <c r="C226" t="s">
        <v>70</v>
      </c>
      <c r="D226" s="9">
        <v>109.193437413089</v>
      </c>
    </row>
    <row r="227" spans="8:8">
      <c r="A227" t="s">
        <v>916</v>
      </c>
      <c r="B227" t="s">
        <v>917</v>
      </c>
      <c r="C227" t="s">
        <v>719</v>
      </c>
      <c r="D227" s="9">
        <v>13361.1113024845</v>
      </c>
    </row>
    <row r="228" spans="8:8">
      <c r="A228" t="s">
        <v>914</v>
      </c>
      <c r="B228" t="s">
        <v>915</v>
      </c>
      <c r="C228" t="s">
        <v>186</v>
      </c>
      <c r="D228" s="9">
        <v>6824.58983831807</v>
      </c>
    </row>
    <row r="229" spans="8:8">
      <c r="A229" t="s">
        <v>894</v>
      </c>
      <c r="B229" t="s">
        <v>895</v>
      </c>
      <c r="C229" t="s">
        <v>429</v>
      </c>
      <c r="D229" s="9">
        <v>47538.4133470019</v>
      </c>
    </row>
    <row r="230" spans="8:8">
      <c r="A230" t="s">
        <v>882</v>
      </c>
      <c r="B230" t="s">
        <v>896</v>
      </c>
      <c r="C230" t="s">
        <v>429</v>
      </c>
      <c r="D230" s="9">
        <v>47538.4133470019</v>
      </c>
    </row>
    <row r="231" spans="8:8">
      <c r="B231" t="s">
        <v>908</v>
      </c>
      <c r="C231" t="s">
        <v>202</v>
      </c>
      <c r="D231" s="9">
        <v>7981.77874015748</v>
      </c>
    </row>
    <row r="232" spans="8:8">
      <c r="B232" t="s">
        <v>883</v>
      </c>
      <c r="C232" t="s">
        <v>881</v>
      </c>
      <c r="D232" s="9">
        <v>23642.7953676093</v>
      </c>
    </row>
    <row r="233" spans="8:8">
      <c r="A233" t="s">
        <v>897</v>
      </c>
      <c r="B233" t="s">
        <v>898</v>
      </c>
      <c r="C233" t="s">
        <v>429</v>
      </c>
      <c r="D233" s="9">
        <v>47538.4133470019</v>
      </c>
    </row>
    <row r="234" spans="8:8">
      <c r="A234" t="s">
        <v>928</v>
      </c>
      <c r="B234" t="s">
        <v>929</v>
      </c>
      <c r="C234" t="s">
        <v>439</v>
      </c>
      <c r="D234" s="9">
        <v>7559.167157549</v>
      </c>
    </row>
    <row r="235" spans="8:8">
      <c r="A235" t="s">
        <v>930</v>
      </c>
      <c r="B235" t="s">
        <v>931</v>
      </c>
      <c r="C235" t="s">
        <v>442</v>
      </c>
      <c r="D235" s="9">
        <v>7559.167157549</v>
      </c>
    </row>
    <row r="236" spans="8:8">
      <c r="A236" t="s">
        <v>932</v>
      </c>
      <c r="B236" t="s">
        <v>933</v>
      </c>
      <c r="C236" t="s">
        <v>445</v>
      </c>
      <c r="D236" s="9">
        <v>75591.67157549</v>
      </c>
    </row>
    <row r="237" spans="8:8">
      <c r="A237" t="s">
        <v>724</v>
      </c>
      <c r="B237" t="s">
        <v>725</v>
      </c>
      <c r="C237" t="s">
        <v>716</v>
      </c>
      <c r="D237" s="9">
        <v>54834.1374670517</v>
      </c>
    </row>
    <row r="238" spans="8:8">
      <c r="A238" t="s">
        <v>951</v>
      </c>
      <c r="B238" t="s">
        <v>952</v>
      </c>
      <c r="C238" t="s">
        <v>950</v>
      </c>
      <c r="D238" s="9">
        <v>1756.42910464988</v>
      </c>
    </row>
    <row r="239" spans="8:8">
      <c r="A239" t="s">
        <v>960</v>
      </c>
      <c r="B239" t="s">
        <v>961</v>
      </c>
      <c r="C239" t="s">
        <v>155</v>
      </c>
      <c r="D239" s="9">
        <v>39856.1625</v>
      </c>
    </row>
    <row r="240" spans="8:8">
      <c r="A240" t="s">
        <v>965</v>
      </c>
      <c r="B240" t="s">
        <v>966</v>
      </c>
      <c r="C240" t="s">
        <v>60</v>
      </c>
      <c r="D240" s="9">
        <v>43.9554896907217</v>
      </c>
    </row>
    <row r="241" spans="8:8">
      <c r="A241" t="s">
        <v>968</v>
      </c>
      <c r="B241" t="s">
        <v>969</v>
      </c>
      <c r="C241" t="s">
        <v>429</v>
      </c>
      <c r="D241" s="9">
        <v>24439.7309066791</v>
      </c>
    </row>
    <row r="242" spans="8:8">
      <c r="A242" t="s">
        <v>975</v>
      </c>
      <c r="B242" t="s">
        <v>976</v>
      </c>
      <c r="C242" t="s">
        <v>480</v>
      </c>
      <c r="D242" s="9">
        <v>26693.7918234791</v>
      </c>
    </row>
    <row r="243" spans="8:8">
      <c r="A243" t="s">
        <v>1009</v>
      </c>
      <c r="B243" t="s">
        <v>1010</v>
      </c>
      <c r="C243" t="s">
        <v>429</v>
      </c>
      <c r="D243" s="9">
        <v>1995.96063470809</v>
      </c>
    </row>
    <row r="244" spans="8:8">
      <c r="A244" t="s">
        <v>993</v>
      </c>
      <c r="B244" t="s">
        <v>994</v>
      </c>
      <c r="C244" t="s">
        <v>839</v>
      </c>
      <c r="D244" s="9">
        <v>1204.01467449881</v>
      </c>
    </row>
    <row r="245" spans="8:8">
      <c r="A245" t="s">
        <v>982</v>
      </c>
      <c r="B245" t="s">
        <v>983</v>
      </c>
      <c r="C245" t="s">
        <v>550</v>
      </c>
      <c r="D245" s="9">
        <v>644.72656626506</v>
      </c>
    </row>
    <row r="246" spans="8:8">
      <c r="B246" t="s">
        <v>995</v>
      </c>
      <c r="C246" t="s">
        <v>182</v>
      </c>
      <c r="D246" s="9">
        <v>18301.9988663484</v>
      </c>
    </row>
    <row r="247" spans="8:8">
      <c r="A247" t="s">
        <v>996</v>
      </c>
      <c r="B247" t="s">
        <v>997</v>
      </c>
      <c r="C247" t="s">
        <v>70</v>
      </c>
      <c r="D247" s="9">
        <v>292.831981861575</v>
      </c>
    </row>
    <row r="248" spans="8:8">
      <c r="A248" t="s">
        <v>984</v>
      </c>
      <c r="B248" t="s">
        <v>998</v>
      </c>
      <c r="C248" t="s">
        <v>186</v>
      </c>
      <c r="D248" s="9">
        <v>18301.9988663484</v>
      </c>
    </row>
    <row r="249" spans="8:8">
      <c r="B249" t="s">
        <v>985</v>
      </c>
      <c r="C249" t="s">
        <v>553</v>
      </c>
      <c r="D249" s="9">
        <v>644.72656626506</v>
      </c>
    </row>
    <row r="250" spans="8:8">
      <c r="A250" t="s">
        <v>986</v>
      </c>
      <c r="B250" t="s">
        <v>987</v>
      </c>
      <c r="C250" t="s">
        <v>556</v>
      </c>
      <c r="D250" s="9">
        <v>12894.5313253012</v>
      </c>
    </row>
    <row r="251" spans="8:8">
      <c r="A251" t="s">
        <v>9</v>
      </c>
      <c r="B251" t="s">
        <v>11</v>
      </c>
      <c r="C251" t="s">
        <v>47</v>
      </c>
      <c r="D251" s="9">
        <v>14327.7644732489</v>
      </c>
    </row>
    <row r="252" spans="8:8">
      <c r="C252" t="s">
        <v>10</v>
      </c>
      <c r="D252" s="9">
        <v>315.0</v>
      </c>
    </row>
    <row r="253" spans="8:8">
      <c r="B253" t="s">
        <v>51</v>
      </c>
      <c r="C253" t="s">
        <v>50</v>
      </c>
      <c r="D253" s="9">
        <v>770878.930576983</v>
      </c>
    </row>
    <row r="254" spans="8:8">
      <c r="B254" t="s">
        <v>48</v>
      </c>
      <c r="C254" t="s">
        <v>50</v>
      </c>
      <c r="D254" s="9">
        <v>278.176201067616</v>
      </c>
    </row>
    <row r="255" spans="8:8">
      <c r="C255" t="s">
        <v>47</v>
      </c>
      <c r="D255" s="9">
        <v>162560.953532761</v>
      </c>
    </row>
    <row r="256" spans="8:8">
      <c r="B256" t="s">
        <v>152</v>
      </c>
      <c r="C256" t="s">
        <v>151</v>
      </c>
      <c r="D256" s="9">
        <v>692384.782528881</v>
      </c>
    </row>
    <row r="257" spans="8:8">
      <c r="A257" t="s">
        <v>12</v>
      </c>
      <c r="B257" t="s">
        <v>154</v>
      </c>
      <c r="C257" t="s">
        <v>153</v>
      </c>
      <c r="D257" s="9">
        <v>1525.69870162973</v>
      </c>
    </row>
    <row r="258" spans="8:8">
      <c r="B258" t="s">
        <v>14</v>
      </c>
      <c r="C258" t="s">
        <v>13</v>
      </c>
      <c r="D258" s="9">
        <v>67933.4439750699</v>
      </c>
    </row>
    <row r="259" spans="8:8">
      <c r="B259" t="s">
        <v>30</v>
      </c>
      <c r="C259" t="s">
        <v>29</v>
      </c>
      <c r="D259" s="9">
        <v>34110.8779971046</v>
      </c>
    </row>
    <row r="260" spans="8:8">
      <c r="B260" t="s">
        <v>39</v>
      </c>
      <c r="C260" t="s">
        <v>38</v>
      </c>
      <c r="D260" s="9">
        <v>10384.931098865</v>
      </c>
    </row>
    <row r="261" spans="8:8">
      <c r="B261" t="s">
        <v>209</v>
      </c>
      <c r="C261" t="s">
        <v>208</v>
      </c>
      <c r="D261" s="9">
        <v>51395.0202702787</v>
      </c>
    </row>
    <row r="262" spans="8:8">
      <c r="B262" t="s">
        <v>599</v>
      </c>
      <c r="C262" t="s">
        <v>598</v>
      </c>
      <c r="D262" s="9">
        <v>2990.76250196899</v>
      </c>
    </row>
    <row r="263" spans="8:8">
      <c r="B263" t="s">
        <v>139</v>
      </c>
      <c r="C263" t="s">
        <v>138</v>
      </c>
      <c r="D263" s="9">
        <v>12580.8859368419</v>
      </c>
    </row>
    <row r="264" spans="8:8">
      <c r="B264" t="s">
        <v>427</v>
      </c>
      <c r="C264" t="s">
        <v>426</v>
      </c>
      <c r="D264" s="9">
        <v>415.999772646398</v>
      </c>
    </row>
    <row r="265" spans="8:8">
      <c r="A265" t="s">
        <v>948</v>
      </c>
      <c r="B265" t="s">
        <v>949</v>
      </c>
      <c r="C265" t="s">
        <v>601</v>
      </c>
      <c r="D265" s="9">
        <v>4200.82989262068</v>
      </c>
    </row>
    <row r="266" spans="8:8">
      <c r="A266" t="s">
        <v>793</v>
      </c>
      <c r="B266" t="s">
        <v>794</v>
      </c>
      <c r="C266" t="s">
        <v>601</v>
      </c>
      <c r="D266" s="9">
        <v>2477.00895980362</v>
      </c>
    </row>
    <row r="267" spans="8:8">
      <c r="A267" t="s">
        <v>726</v>
      </c>
      <c r="B267" t="s">
        <v>728</v>
      </c>
      <c r="C267" t="s">
        <v>727</v>
      </c>
      <c r="D267" s="9">
        <v>26968.2778759612</v>
      </c>
    </row>
    <row r="268" spans="8:8">
      <c r="A268" t="s">
        <v>314</v>
      </c>
      <c r="B268" t="s">
        <v>316</v>
      </c>
      <c r="C268" t="s">
        <v>315</v>
      </c>
      <c r="D268" s="9">
        <v>1458.05553886926</v>
      </c>
    </row>
    <row r="269" spans="8:8">
      <c r="A269" t="s">
        <v>1011</v>
      </c>
      <c r="B269" t="s">
        <v>1012</v>
      </c>
      <c r="C269" t="s">
        <v>1007</v>
      </c>
      <c r="D269" s="9">
        <v>1995.96063470809</v>
      </c>
    </row>
    <row r="270" spans="8:8">
      <c r="A270" t="s">
        <v>841</v>
      </c>
      <c r="B270" t="s">
        <v>843</v>
      </c>
      <c r="C270" t="s">
        <v>842</v>
      </c>
      <c r="D270" s="9">
        <v>258.11820199778</v>
      </c>
    </row>
    <row r="271" spans="8:8">
      <c r="A271" t="s">
        <v>861</v>
      </c>
      <c r="B271" t="s">
        <v>863</v>
      </c>
      <c r="C271" t="s">
        <v>862</v>
      </c>
      <c r="D271" s="9">
        <v>5788.2488903436</v>
      </c>
    </row>
    <row r="272" spans="8:8">
      <c r="A272" t="s">
        <v>1002</v>
      </c>
      <c r="B272" t="s">
        <v>1004</v>
      </c>
      <c r="C272" t="s">
        <v>1003</v>
      </c>
      <c r="D272" s="9">
        <v>909.254404466501</v>
      </c>
    </row>
    <row r="273" spans="8:8">
      <c r="A273" t="s">
        <v>944</v>
      </c>
      <c r="B273" t="s">
        <v>946</v>
      </c>
      <c r="C273" t="s">
        <v>945</v>
      </c>
      <c r="D273" s="9">
        <v>406.484272070212</v>
      </c>
    </row>
    <row r="274" spans="8:8">
      <c r="A274" t="s">
        <v>906</v>
      </c>
      <c r="B274" t="s">
        <v>907</v>
      </c>
      <c r="C274" t="s">
        <v>727</v>
      </c>
      <c r="D274" s="9">
        <v>8386.25228911319</v>
      </c>
    </row>
    <row r="275" spans="8:8">
      <c r="A275" t="s">
        <v>875</v>
      </c>
      <c r="B275" t="s">
        <v>876</v>
      </c>
      <c r="C275" t="s">
        <v>873</v>
      </c>
      <c r="D275" s="9">
        <v>8624.38720947798</v>
      </c>
    </row>
    <row r="276" spans="8:8">
      <c r="A276" t="s">
        <v>799</v>
      </c>
      <c r="B276" t="s">
        <v>801</v>
      </c>
      <c r="C276" t="s">
        <v>800</v>
      </c>
      <c r="D276" s="9">
        <v>1715.59879389313</v>
      </c>
    </row>
    <row r="277" spans="8:8">
      <c r="A277" t="s">
        <v>955</v>
      </c>
      <c r="B277" t="s">
        <v>956</v>
      </c>
      <c r="C277" t="s">
        <v>873</v>
      </c>
      <c r="D277" s="9">
        <v>2346.50511394956</v>
      </c>
    </row>
    <row r="278" spans="8:8">
      <c r="A278" t="s">
        <v>818</v>
      </c>
      <c r="B278" t="s">
        <v>819</v>
      </c>
      <c r="C278" t="s">
        <v>727</v>
      </c>
      <c r="D278" s="9">
        <v>735.265941407826</v>
      </c>
    </row>
    <row r="279" spans="8:8">
      <c r="A279" t="s">
        <v>609</v>
      </c>
      <c r="B279" t="s">
        <v>611</v>
      </c>
      <c r="C279" t="s">
        <v>610</v>
      </c>
      <c r="D279" s="9">
        <v>1245.07489584539</v>
      </c>
    </row>
    <row r="280" spans="8:8">
      <c r="A280" t="s">
        <v>600</v>
      </c>
      <c r="B280" t="s">
        <v>602</v>
      </c>
      <c r="C280" t="s">
        <v>601</v>
      </c>
      <c r="D280" s="9">
        <v>2878.12153724784</v>
      </c>
    </row>
    <row r="281" spans="8:8">
      <c r="A281" t="s">
        <v>864</v>
      </c>
      <c r="B281" t="s">
        <v>866</v>
      </c>
      <c r="C281" t="s">
        <v>865</v>
      </c>
      <c r="D281" s="9">
        <v>5788.2488903436</v>
      </c>
    </row>
    <row r="282" spans="8:8">
      <c r="A282" t="s">
        <v>877</v>
      </c>
      <c r="B282" t="s">
        <v>879</v>
      </c>
      <c r="C282" t="s">
        <v>878</v>
      </c>
      <c r="D282" s="9">
        <v>8624.38720947798</v>
      </c>
    </row>
    <row r="283" spans="8:8">
      <c r="A283" t="s">
        <v>1013</v>
      </c>
      <c r="B283" t="s">
        <v>1015</v>
      </c>
      <c r="C283" t="s">
        <v>1014</v>
      </c>
      <c r="D283" s="9">
        <v>1995.96063470809</v>
      </c>
    </row>
    <row r="284" spans="8:8">
      <c r="A284" t="s">
        <v>310</v>
      </c>
      <c r="B284" t="s">
        <v>312</v>
      </c>
      <c r="C284" t="s">
        <v>311</v>
      </c>
      <c r="D284" s="9">
        <v>789.385008237232</v>
      </c>
    </row>
    <row r="285" spans="8:8">
      <c r="A285" t="s">
        <v>1021</v>
      </c>
      <c r="B285" t="s">
        <v>1023</v>
      </c>
      <c r="C285" t="s">
        <v>102</v>
      </c>
      <c r="D285" s="9">
        <v>11104.8234360765</v>
      </c>
    </row>
    <row r="286" spans="8:8">
      <c r="B286" t="s">
        <v>1022</v>
      </c>
      <c r="C286" t="s">
        <v>1020</v>
      </c>
      <c r="D286" s="9">
        <v>18548.8409615385</v>
      </c>
    </row>
    <row r="287" spans="8:8">
      <c r="A287" t="s">
        <v>1030</v>
      </c>
      <c r="B287" t="s">
        <v>1031</v>
      </c>
      <c r="C287" t="s">
        <v>439</v>
      </c>
      <c r="D287" s="9">
        <v>20922.741372629</v>
      </c>
    </row>
    <row r="288" spans="8:8">
      <c r="A288" t="s">
        <v>1032</v>
      </c>
      <c r="B288" t="s">
        <v>1033</v>
      </c>
      <c r="C288" t="s">
        <v>442</v>
      </c>
      <c r="D288" s="9">
        <v>20922.741372629</v>
      </c>
    </row>
    <row r="289" spans="8:8">
      <c r="A289" t="s">
        <v>1034</v>
      </c>
      <c r="B289" t="s">
        <v>1035</v>
      </c>
      <c r="C289" t="s">
        <v>445</v>
      </c>
      <c r="D289" s="9">
        <v>209227.41372629</v>
      </c>
    </row>
    <row r="290" spans="8:8">
      <c r="A290" t="s">
        <v>1040</v>
      </c>
      <c r="B290" t="s">
        <v>1041</v>
      </c>
      <c r="C290" t="s">
        <v>182</v>
      </c>
      <c r="D290" s="9">
        <v>75.918697489887</v>
      </c>
    </row>
    <row r="291" spans="8:8">
      <c r="A291" t="s">
        <v>1042</v>
      </c>
      <c r="B291" t="s">
        <v>1043</v>
      </c>
      <c r="C291" t="s">
        <v>70</v>
      </c>
      <c r="D291" s="9">
        <v>1.21469915983819</v>
      </c>
    </row>
    <row r="292" spans="8:8">
      <c r="A292" t="s">
        <v>1044</v>
      </c>
      <c r="B292" t="s">
        <v>1045</v>
      </c>
      <c r="C292" t="s">
        <v>186</v>
      </c>
      <c r="D292" s="9">
        <v>75.918697489887</v>
      </c>
    </row>
    <row r="293" spans="8:8">
      <c r="A293" t="s">
        <v>76</v>
      </c>
      <c r="B293" t="s">
        <v>638</v>
      </c>
      <c r="C293" t="s">
        <v>637</v>
      </c>
      <c r="D293" s="9">
        <v>38.0753929273084</v>
      </c>
    </row>
    <row r="294" spans="8:8">
      <c r="B294" t="s">
        <v>94</v>
      </c>
      <c r="C294" t="s">
        <v>93</v>
      </c>
      <c r="D294" s="9">
        <v>973.937678818182</v>
      </c>
    </row>
    <row r="295" spans="8:8">
      <c r="B295" t="s">
        <v>501</v>
      </c>
      <c r="C295" t="s">
        <v>500</v>
      </c>
      <c r="D295" s="9">
        <v>181898.065069874</v>
      </c>
    </row>
    <row r="296" spans="8:8">
      <c r="B296" t="s">
        <v>449</v>
      </c>
      <c r="C296" t="s">
        <v>448</v>
      </c>
      <c r="D296" s="9">
        <v>571.408157624341</v>
      </c>
    </row>
    <row r="297" spans="8:8">
      <c r="B297" t="s">
        <v>78</v>
      </c>
      <c r="C297" t="s">
        <v>77</v>
      </c>
      <c r="D297" s="9">
        <v>7373.00245449622</v>
      </c>
    </row>
    <row r="298" spans="8:8">
      <c r="B298" t="s">
        <v>117</v>
      </c>
      <c r="C298" t="s">
        <v>116</v>
      </c>
      <c r="D298" s="9">
        <v>192723.625072812</v>
      </c>
    </row>
    <row r="299" spans="8:8">
      <c r="B299" t="s">
        <v>214</v>
      </c>
      <c r="C299" t="s">
        <v>213</v>
      </c>
      <c r="D299" s="9">
        <v>21109.0300673313</v>
      </c>
    </row>
    <row r="300" spans="8:8">
      <c r="A300" t="s">
        <v>1610</v>
      </c>
      <c r="B300" t="s">
        <v>78</v>
      </c>
      <c r="C300" t="s">
        <v>77</v>
      </c>
      <c r="D300" s="9">
        <v>77.1501889302821</v>
      </c>
    </row>
    <row r="301" spans="8:8">
      <c r="B301" t="s">
        <v>1610</v>
      </c>
      <c r="C301" t="s">
        <v>1610</v>
      </c>
      <c r="D301" s="9"/>
    </row>
    <row r="302" spans="8:8">
      <c r="A302" t="s">
        <v>1458</v>
      </c>
      <c r="D302" s="9">
        <v>2.46231136703883E7</v>
      </c>
    </row>
  </sheetData>
  <pageMargins left="0.7" right="0.7" top="0.75" bottom="0.75" header="0.3" footer="0.3"/>
</worksheet>
</file>

<file path=xl/worksheets/sheet9.xml><?xml version="1.0" encoding="utf-8"?>
<worksheet xmlns:r="http://schemas.openxmlformats.org/officeDocument/2006/relationships" xmlns="http://schemas.openxmlformats.org/spreadsheetml/2006/main">
  <dimension ref="A1:E297"/>
  <sheetViews>
    <sheetView workbookViewId="0">
      <pane ySplit="1" topLeftCell="A2" state="frozen" activePane="bottomLeft"/>
      <selection pane="bottomLeft" activeCell="F4" sqref="F4"/>
    </sheetView>
  </sheetViews>
  <sheetFormatPr defaultRowHeight="27.75" customHeight="1" defaultColWidth="9"/>
  <cols>
    <col min="1" max="1" customWidth="1" width="31.363281" style="0"/>
    <col min="2" max="2" customWidth="1" width="11.0" style="0"/>
    <col min="3" max="3" customWidth="1" width="21.265625" style="0"/>
    <col min="4" max="4" customWidth="1" width="12.722656" style="37"/>
  </cols>
  <sheetData>
    <row r="1" spans="8:8" ht="27.75" customHeight="1">
      <c r="A1" t="s">
        <v>3</v>
      </c>
      <c r="B1" t="s">
        <v>5</v>
      </c>
      <c r="C1" t="s">
        <v>4</v>
      </c>
      <c r="D1" s="38" t="s">
        <v>1611</v>
      </c>
    </row>
    <row r="2" spans="8:8" ht="27.75" customHeight="1">
      <c r="A2" t="s">
        <v>279</v>
      </c>
      <c r="B2" t="s">
        <v>281</v>
      </c>
      <c r="C2" t="s">
        <v>280</v>
      </c>
      <c r="D2" s="37">
        <v>11186.1444120763</v>
      </c>
    </row>
    <row r="3" spans="8:8" ht="27.75" customHeight="1">
      <c r="A3" t="s">
        <v>988</v>
      </c>
      <c r="B3" t="s">
        <v>989</v>
      </c>
      <c r="C3" t="s">
        <v>857</v>
      </c>
      <c r="D3" s="37">
        <v>1204.01467449881</v>
      </c>
    </row>
    <row r="4" spans="8:8" ht="27.75" customHeight="1">
      <c r="A4" t="s">
        <v>856</v>
      </c>
      <c r="B4" t="s">
        <v>858</v>
      </c>
      <c r="C4" t="s">
        <v>857</v>
      </c>
      <c r="D4" s="37">
        <v>7063.74250077294</v>
      </c>
    </row>
    <row r="5" spans="8:8" ht="27.75" customHeight="1">
      <c r="A5" t="s">
        <v>844</v>
      </c>
      <c r="B5" t="s">
        <v>846</v>
      </c>
      <c r="C5" t="s">
        <v>845</v>
      </c>
      <c r="D5" s="37">
        <v>193926.966908389</v>
      </c>
    </row>
    <row r="6" spans="8:8" ht="27.75" customHeight="1">
      <c r="A6" t="s">
        <v>835</v>
      </c>
      <c r="B6" t="s">
        <v>837</v>
      </c>
      <c r="C6" t="s">
        <v>836</v>
      </c>
      <c r="D6" s="37">
        <v>258.11820199778</v>
      </c>
    </row>
    <row r="7" spans="8:8" ht="27.75" customHeight="1">
      <c r="A7" t="s">
        <v>715</v>
      </c>
      <c r="B7" t="s">
        <v>717</v>
      </c>
      <c r="C7" t="s">
        <v>716</v>
      </c>
      <c r="D7" s="37">
        <v>54834.1374670517</v>
      </c>
    </row>
    <row r="8" spans="8:8" ht="27.75" customHeight="1">
      <c r="A8" t="s">
        <v>999</v>
      </c>
      <c r="B8" t="s">
        <v>1001</v>
      </c>
      <c r="C8" t="s">
        <v>1000</v>
      </c>
      <c r="D8" s="37">
        <v>909.254404466501</v>
      </c>
    </row>
    <row r="9" spans="8:8" ht="27.75" customHeight="1">
      <c r="A9" t="s">
        <v>814</v>
      </c>
      <c r="B9" t="s">
        <v>816</v>
      </c>
      <c r="C9" t="s">
        <v>815</v>
      </c>
      <c r="D9" s="37">
        <v>735.265941407826</v>
      </c>
    </row>
    <row r="10" spans="8:8" ht="27.75" customHeight="1">
      <c r="A10" t="s">
        <v>892</v>
      </c>
      <c r="B10" t="s">
        <v>893</v>
      </c>
      <c r="C10" t="s">
        <v>73</v>
      </c>
      <c r="D10" s="37">
        <v>47538.4133470019</v>
      </c>
    </row>
    <row r="11" spans="8:8" ht="27.75" customHeight="1">
      <c r="A11" t="s">
        <v>17</v>
      </c>
      <c r="B11" t="s">
        <v>19</v>
      </c>
      <c r="C11" t="s">
        <v>18</v>
      </c>
      <c r="D11" s="37">
        <v>283576.424104274</v>
      </c>
    </row>
    <row r="12" spans="8:8" ht="27.75" customHeight="1">
      <c r="A12" t="s">
        <v>17</v>
      </c>
      <c r="B12" t="s">
        <v>33</v>
      </c>
      <c r="C12" t="s">
        <v>32</v>
      </c>
      <c r="D12" s="37">
        <v>33236.7044554189</v>
      </c>
    </row>
    <row r="13" spans="8:8" ht="27.75" customHeight="1">
      <c r="A13" t="s">
        <v>17</v>
      </c>
      <c r="B13" t="s">
        <v>42</v>
      </c>
      <c r="C13" t="s">
        <v>41</v>
      </c>
      <c r="D13" s="37">
        <v>11369.82</v>
      </c>
    </row>
    <row r="14" spans="8:8" ht="27.75" customHeight="1">
      <c r="A14" t="s">
        <v>20</v>
      </c>
      <c r="B14" t="s">
        <v>22</v>
      </c>
      <c r="C14" t="s">
        <v>21</v>
      </c>
      <c r="D14" s="37">
        <v>2430.66406375092</v>
      </c>
    </row>
    <row r="15" spans="8:8" ht="27.75" customHeight="1">
      <c r="A15" t="s">
        <v>20</v>
      </c>
      <c r="B15" t="s">
        <v>34</v>
      </c>
      <c r="C15" t="s">
        <v>21</v>
      </c>
      <c r="D15" s="37">
        <v>284.895038189305</v>
      </c>
    </row>
    <row r="16" spans="8:8" ht="27.75" customHeight="1">
      <c r="A16" t="s">
        <v>43</v>
      </c>
      <c r="B16" t="s">
        <v>45</v>
      </c>
      <c r="C16" t="s">
        <v>44</v>
      </c>
      <c r="D16" s="37">
        <v>227396.4</v>
      </c>
    </row>
    <row r="17" spans="8:8" ht="27.75" customHeight="1">
      <c r="A17" t="s">
        <v>581</v>
      </c>
      <c r="B17" t="s">
        <v>583</v>
      </c>
      <c r="C17" t="s">
        <v>582</v>
      </c>
      <c r="D17" s="37">
        <v>5833.87653402313</v>
      </c>
    </row>
    <row r="18" spans="8:8" ht="27.75" customHeight="1">
      <c r="A18" t="s">
        <v>61</v>
      </c>
      <c r="B18" t="s">
        <v>62</v>
      </c>
      <c r="C18" t="s">
        <v>60</v>
      </c>
      <c r="D18" s="37">
        <v>8151.35106382979</v>
      </c>
    </row>
    <row r="19" spans="8:8" ht="27.75" customHeight="1">
      <c r="A19" t="s">
        <v>67</v>
      </c>
      <c r="B19" t="s">
        <v>68</v>
      </c>
      <c r="C19" t="s">
        <v>66</v>
      </c>
      <c r="D19" s="37">
        <v>43545.0460816494</v>
      </c>
    </row>
    <row r="20" spans="8:8" ht="27.75" customHeight="1">
      <c r="A20" t="s">
        <v>82</v>
      </c>
      <c r="B20" t="s">
        <v>84</v>
      </c>
      <c r="C20" t="s">
        <v>83</v>
      </c>
      <c r="D20" s="37">
        <v>895.881003901599</v>
      </c>
    </row>
    <row r="21" spans="8:8" ht="27.75" customHeight="1">
      <c r="A21" t="s">
        <v>103</v>
      </c>
      <c r="B21" t="s">
        <v>104</v>
      </c>
      <c r="C21" t="s">
        <v>102</v>
      </c>
      <c r="D21" s="37">
        <v>153371.089757391</v>
      </c>
    </row>
    <row r="22" spans="8:8" ht="27.75" customHeight="1">
      <c r="A22" t="s">
        <v>123</v>
      </c>
      <c r="B22" t="s">
        <v>125</v>
      </c>
      <c r="C22" t="s">
        <v>124</v>
      </c>
      <c r="D22" s="37">
        <v>876.036314006024</v>
      </c>
    </row>
    <row r="23" spans="8:8" ht="27.75" customHeight="1">
      <c r="A23" t="s">
        <v>126</v>
      </c>
      <c r="B23" t="s">
        <v>128</v>
      </c>
      <c r="C23" t="s">
        <v>127</v>
      </c>
      <c r="D23" s="37">
        <v>876.036314006024</v>
      </c>
    </row>
    <row r="24" spans="8:8" ht="27.75" customHeight="1">
      <c r="A24" t="s">
        <v>129</v>
      </c>
      <c r="B24" t="s">
        <v>131</v>
      </c>
      <c r="C24" t="s">
        <v>130</v>
      </c>
      <c r="D24" s="37">
        <v>8760.36314006024</v>
      </c>
    </row>
    <row r="25" spans="8:8" ht="27.75" customHeight="1">
      <c r="A25" t="s">
        <v>142</v>
      </c>
      <c r="B25" t="s">
        <v>143</v>
      </c>
      <c r="C25" t="s">
        <v>141</v>
      </c>
      <c r="D25" s="37">
        <v>273500.027487344</v>
      </c>
    </row>
    <row r="26" spans="8:8" ht="27.75" customHeight="1">
      <c r="A26" t="s">
        <v>266</v>
      </c>
      <c r="B26" t="s">
        <v>290</v>
      </c>
      <c r="C26" t="s">
        <v>289</v>
      </c>
      <c r="D26" s="37">
        <v>2487.96631817123</v>
      </c>
    </row>
    <row r="27" spans="8:8" ht="27.75" customHeight="1">
      <c r="A27" t="s">
        <v>266</v>
      </c>
      <c r="B27" t="s">
        <v>268</v>
      </c>
      <c r="C27" t="s">
        <v>267</v>
      </c>
      <c r="D27" s="37">
        <v>5023.64685336291</v>
      </c>
    </row>
    <row r="28" spans="8:8" ht="27.75" customHeight="1">
      <c r="A28" t="s">
        <v>156</v>
      </c>
      <c r="B28" t="s">
        <v>157</v>
      </c>
      <c r="C28" t="s">
        <v>155</v>
      </c>
      <c r="D28" s="37">
        <v>33633.1846287703</v>
      </c>
    </row>
    <row r="29" spans="8:8" ht="27.75" customHeight="1">
      <c r="A29" t="s">
        <v>161</v>
      </c>
      <c r="B29" t="s">
        <v>162</v>
      </c>
      <c r="C29" t="s">
        <v>160</v>
      </c>
      <c r="D29" s="37">
        <v>17755.2128004073</v>
      </c>
    </row>
    <row r="30" spans="8:8" ht="27.75" customHeight="1">
      <c r="A30" t="s">
        <v>172</v>
      </c>
      <c r="B30" t="s">
        <v>174</v>
      </c>
      <c r="C30" t="s">
        <v>173</v>
      </c>
      <c r="D30" s="37">
        <v>16965.6416964661</v>
      </c>
    </row>
    <row r="31" spans="8:8" ht="27.75" customHeight="1">
      <c r="A31" t="s">
        <v>172</v>
      </c>
      <c r="B31" t="s">
        <v>183</v>
      </c>
      <c r="C31" t="s">
        <v>182</v>
      </c>
      <c r="D31" s="37">
        <v>4828.5194852544</v>
      </c>
    </row>
    <row r="32" spans="8:8" ht="27.75" customHeight="1">
      <c r="A32" t="s">
        <v>184</v>
      </c>
      <c r="B32" t="s">
        <v>185</v>
      </c>
      <c r="C32" t="s">
        <v>70</v>
      </c>
      <c r="D32" s="37">
        <v>77.2563117640704</v>
      </c>
    </row>
    <row r="33" spans="8:8" ht="27.75" customHeight="1">
      <c r="A33" t="s">
        <v>175</v>
      </c>
      <c r="B33" t="s">
        <v>187</v>
      </c>
      <c r="C33" t="s">
        <v>186</v>
      </c>
      <c r="D33" s="37">
        <v>4828.5194852544</v>
      </c>
    </row>
    <row r="34" spans="8:8" ht="27.75" customHeight="1">
      <c r="A34" t="s">
        <v>175</v>
      </c>
      <c r="B34" t="s">
        <v>177</v>
      </c>
      <c r="C34" t="s">
        <v>176</v>
      </c>
      <c r="D34" s="37">
        <v>16965.6416964661</v>
      </c>
    </row>
    <row r="35" spans="8:8" ht="27.75" customHeight="1">
      <c r="A35" t="s">
        <v>178</v>
      </c>
      <c r="B35" t="s">
        <v>180</v>
      </c>
      <c r="C35" t="s">
        <v>179</v>
      </c>
      <c r="D35" s="37">
        <v>169656.416964661</v>
      </c>
    </row>
    <row r="36" spans="8:8" ht="27.75" customHeight="1">
      <c r="A36" t="s">
        <v>166</v>
      </c>
      <c r="B36" t="s">
        <v>167</v>
      </c>
      <c r="C36" t="s">
        <v>165</v>
      </c>
      <c r="D36" s="37">
        <v>2638.39604651163</v>
      </c>
    </row>
    <row r="37" spans="8:8" ht="27.75" customHeight="1">
      <c r="A37" t="s">
        <v>200</v>
      </c>
      <c r="B37" t="s">
        <v>201</v>
      </c>
      <c r="C37" t="s">
        <v>66</v>
      </c>
      <c r="D37" s="37">
        <v>302.076831407346</v>
      </c>
    </row>
    <row r="38" spans="8:8" ht="27.75" customHeight="1">
      <c r="A38" t="s">
        <v>200</v>
      </c>
      <c r="B38" t="s">
        <v>203</v>
      </c>
      <c r="C38" t="s">
        <v>202</v>
      </c>
      <c r="D38" s="37">
        <v>3169.43922659216</v>
      </c>
    </row>
    <row r="39" spans="8:8" ht="27.75" customHeight="1">
      <c r="A39" t="s">
        <v>218</v>
      </c>
      <c r="B39" t="s">
        <v>219</v>
      </c>
      <c r="C39" t="s">
        <v>217</v>
      </c>
      <c r="D39" s="37">
        <v>13545.9834863562</v>
      </c>
    </row>
    <row r="40" spans="8:8" ht="27.75" customHeight="1">
      <c r="A40" t="s">
        <v>220</v>
      </c>
      <c r="B40" t="s">
        <v>221</v>
      </c>
      <c r="C40" t="s">
        <v>202</v>
      </c>
      <c r="D40" s="37">
        <v>4978.38527281134</v>
      </c>
    </row>
    <row r="41" spans="8:8" ht="27.75" customHeight="1">
      <c r="A41" t="s">
        <v>291</v>
      </c>
      <c r="B41" t="s">
        <v>585</v>
      </c>
      <c r="C41" t="s">
        <v>584</v>
      </c>
      <c r="D41" s="37">
        <v>5355.13049705146</v>
      </c>
    </row>
    <row r="42" spans="8:8" ht="27.75" customHeight="1">
      <c r="A42" t="s">
        <v>291</v>
      </c>
      <c r="B42" t="s">
        <v>293</v>
      </c>
      <c r="C42" t="s">
        <v>292</v>
      </c>
      <c r="D42" s="37">
        <v>11112.3535276492</v>
      </c>
    </row>
    <row r="43" spans="8:8" ht="27.75" customHeight="1">
      <c r="A43" t="s">
        <v>586</v>
      </c>
      <c r="B43" t="s">
        <v>588</v>
      </c>
      <c r="C43" t="s">
        <v>587</v>
      </c>
      <c r="D43" s="37">
        <v>2878.12153724784</v>
      </c>
    </row>
    <row r="44" spans="8:8" ht="27.75" customHeight="1">
      <c r="A44" t="s">
        <v>269</v>
      </c>
      <c r="B44" t="s">
        <v>271</v>
      </c>
      <c r="C44" t="s">
        <v>270</v>
      </c>
      <c r="D44" s="37">
        <v>6739.24564725604</v>
      </c>
    </row>
    <row r="45" spans="8:8" ht="27.75" customHeight="1">
      <c r="A45" t="s">
        <v>269</v>
      </c>
      <c r="B45" t="s">
        <v>298</v>
      </c>
      <c r="C45" t="s">
        <v>297</v>
      </c>
      <c r="D45" s="37">
        <v>551.632130364305</v>
      </c>
    </row>
    <row r="46" spans="8:8" ht="27.75" customHeight="1">
      <c r="A46" t="s">
        <v>231</v>
      </c>
      <c r="B46" t="s">
        <v>232</v>
      </c>
      <c r="C46" t="s">
        <v>70</v>
      </c>
      <c r="D46" s="37">
        <v>153.271417894737</v>
      </c>
    </row>
    <row r="47" spans="8:8" ht="27.75" customHeight="1">
      <c r="A47" t="s">
        <v>233</v>
      </c>
      <c r="B47" t="s">
        <v>234</v>
      </c>
      <c r="C47" t="s">
        <v>182</v>
      </c>
      <c r="D47" s="37">
        <v>9579.46361842105</v>
      </c>
    </row>
    <row r="48" spans="8:8" ht="27.75" customHeight="1">
      <c r="A48" t="s">
        <v>235</v>
      </c>
      <c r="B48" t="s">
        <v>236</v>
      </c>
      <c r="C48" t="s">
        <v>70</v>
      </c>
      <c r="D48" s="37">
        <v>153.271417894737</v>
      </c>
    </row>
    <row r="49" spans="8:8" ht="27.75" customHeight="1">
      <c r="A49" t="s">
        <v>237</v>
      </c>
      <c r="B49" t="s">
        <v>238</v>
      </c>
      <c r="C49" t="s">
        <v>186</v>
      </c>
      <c r="D49" s="37">
        <v>9579.46361842105</v>
      </c>
    </row>
    <row r="50" spans="8:8" ht="27.75" customHeight="1">
      <c r="A50" t="s">
        <v>225</v>
      </c>
      <c r="B50" t="s">
        <v>226</v>
      </c>
      <c r="C50" t="s">
        <v>102</v>
      </c>
      <c r="D50" s="37">
        <v>77087.4613888604</v>
      </c>
    </row>
    <row r="51" spans="8:8" ht="27.75" customHeight="1">
      <c r="A51" t="s">
        <v>241</v>
      </c>
      <c r="B51" t="s">
        <v>242</v>
      </c>
      <c r="C51" t="s">
        <v>60</v>
      </c>
      <c r="D51" s="37">
        <v>2664.15040841973</v>
      </c>
    </row>
    <row r="52" spans="8:8" ht="27.75" customHeight="1">
      <c r="A52" t="s">
        <v>243</v>
      </c>
      <c r="B52" t="s">
        <v>244</v>
      </c>
      <c r="C52" t="s">
        <v>141</v>
      </c>
      <c r="D52" s="37">
        <v>121036.660625324</v>
      </c>
    </row>
    <row r="53" spans="8:8" ht="27.75" customHeight="1">
      <c r="A53" t="s">
        <v>250</v>
      </c>
      <c r="B53" t="s">
        <v>252</v>
      </c>
      <c r="C53" t="s">
        <v>251</v>
      </c>
      <c r="D53" s="37">
        <v>63402.4489007892</v>
      </c>
    </row>
    <row r="54" spans="8:8" ht="27.75" customHeight="1">
      <c r="A54" t="s">
        <v>282</v>
      </c>
      <c r="B54" t="s">
        <v>284</v>
      </c>
      <c r="C54" t="s">
        <v>283</v>
      </c>
      <c r="D54" s="37">
        <v>11186.1444120763</v>
      </c>
    </row>
    <row r="55" spans="8:8" ht="27.75" customHeight="1">
      <c r="A55" t="s">
        <v>285</v>
      </c>
      <c r="B55" t="s">
        <v>286</v>
      </c>
      <c r="C55" t="s">
        <v>278</v>
      </c>
      <c r="D55" s="37">
        <v>11186.1444120763</v>
      </c>
    </row>
    <row r="56" spans="8:8" ht="27.75" customHeight="1">
      <c r="A56" t="s">
        <v>323</v>
      </c>
      <c r="B56" t="s">
        <v>324</v>
      </c>
      <c r="C56" t="s">
        <v>322</v>
      </c>
      <c r="D56" s="37">
        <v>8569.95417277871</v>
      </c>
    </row>
    <row r="57" spans="8:8" ht="27.75" customHeight="1">
      <c r="A57" t="s">
        <v>332</v>
      </c>
      <c r="B57" t="s">
        <v>333</v>
      </c>
      <c r="C57" t="s">
        <v>331</v>
      </c>
      <c r="D57" s="37">
        <v>11738.8680248619</v>
      </c>
    </row>
    <row r="58" spans="8:8" ht="27.75" customHeight="1">
      <c r="A58" t="s">
        <v>334</v>
      </c>
      <c r="B58" t="s">
        <v>335</v>
      </c>
      <c r="C58" t="s">
        <v>202</v>
      </c>
      <c r="D58" s="37">
        <v>657.102551342812</v>
      </c>
    </row>
    <row r="59" spans="8:8" ht="27.75" customHeight="1">
      <c r="A59" t="s">
        <v>23</v>
      </c>
      <c r="B59" t="s">
        <v>25</v>
      </c>
      <c r="C59" t="s">
        <v>24</v>
      </c>
      <c r="D59" s="37">
        <v>4550390.50311579</v>
      </c>
    </row>
    <row r="60" spans="8:8" ht="27.75" customHeight="1">
      <c r="A60" t="s">
        <v>354</v>
      </c>
      <c r="B60" t="s">
        <v>355</v>
      </c>
      <c r="C60" t="s">
        <v>66</v>
      </c>
      <c r="D60" s="37">
        <v>1874.02346818539</v>
      </c>
    </row>
    <row r="61" spans="8:8" ht="27.75" customHeight="1">
      <c r="A61" t="s">
        <v>356</v>
      </c>
      <c r="B61" t="s">
        <v>357</v>
      </c>
      <c r="C61" t="s">
        <v>66</v>
      </c>
      <c r="D61" s="37">
        <v>1874.02346818539</v>
      </c>
    </row>
    <row r="62" spans="8:8" ht="27.75" customHeight="1">
      <c r="A62" t="s">
        <v>351</v>
      </c>
      <c r="B62" t="s">
        <v>352</v>
      </c>
      <c r="C62" t="s">
        <v>102</v>
      </c>
      <c r="D62" s="37">
        <v>107763.565271318</v>
      </c>
    </row>
    <row r="63" spans="8:8" ht="27.75" customHeight="1">
      <c r="A63" t="s">
        <v>365</v>
      </c>
      <c r="B63" t="s">
        <v>366</v>
      </c>
      <c r="C63" t="s">
        <v>60</v>
      </c>
      <c r="D63" s="37">
        <v>4553.5037188394</v>
      </c>
    </row>
    <row r="64" spans="8:8" ht="27.75" customHeight="1">
      <c r="A64" t="s">
        <v>367</v>
      </c>
      <c r="B64" t="s">
        <v>368</v>
      </c>
      <c r="C64" t="s">
        <v>141</v>
      </c>
      <c r="D64" s="37">
        <v>77457.3326684307</v>
      </c>
    </row>
    <row r="65" spans="8:8" ht="27.75" customHeight="1">
      <c r="A65" t="s">
        <v>69</v>
      </c>
      <c r="B65" t="s">
        <v>71</v>
      </c>
      <c r="C65" t="s">
        <v>70</v>
      </c>
      <c r="D65" s="37">
        <v>2585790.631274</v>
      </c>
    </row>
    <row r="66" spans="8:8" ht="27.75" customHeight="1">
      <c r="A66" t="s">
        <v>953</v>
      </c>
      <c r="B66" t="s">
        <v>954</v>
      </c>
      <c r="C66" t="s">
        <v>292</v>
      </c>
      <c r="D66" s="37">
        <v>2346.50511394956</v>
      </c>
    </row>
    <row r="67" spans="8:8" ht="27.75" customHeight="1">
      <c r="A67" t="s">
        <v>380</v>
      </c>
      <c r="B67" t="s">
        <v>388</v>
      </c>
      <c r="C67" t="s">
        <v>387</v>
      </c>
      <c r="D67" s="37">
        <v>11837.916278889</v>
      </c>
    </row>
    <row r="68" spans="8:8" ht="27.75" customHeight="1">
      <c r="A68" t="s">
        <v>380</v>
      </c>
      <c r="B68" t="s">
        <v>381</v>
      </c>
      <c r="C68" t="s">
        <v>60</v>
      </c>
      <c r="D68" s="37">
        <v>429.735247817955</v>
      </c>
    </row>
    <row r="69" spans="8:8" ht="27.75" customHeight="1">
      <c r="A69" t="s">
        <v>380</v>
      </c>
      <c r="B69" t="s">
        <v>386</v>
      </c>
      <c r="C69" t="s">
        <v>385</v>
      </c>
      <c r="D69" s="37">
        <v>65006.1247991253</v>
      </c>
    </row>
    <row r="70" spans="8:8" ht="27.75" customHeight="1">
      <c r="A70" t="s">
        <v>382</v>
      </c>
      <c r="B70" t="s">
        <v>383</v>
      </c>
      <c r="C70" t="s">
        <v>66</v>
      </c>
      <c r="D70" s="37">
        <v>15043.0794251405</v>
      </c>
    </row>
    <row r="71" spans="8:8" ht="27.75" customHeight="1">
      <c r="A71" t="s">
        <v>382</v>
      </c>
      <c r="B71" t="s">
        <v>384</v>
      </c>
      <c r="C71" t="s">
        <v>102</v>
      </c>
      <c r="D71" s="37">
        <v>11332.3696175059</v>
      </c>
    </row>
    <row r="72" spans="8:8" ht="27.75" customHeight="1">
      <c r="A72" t="s">
        <v>26</v>
      </c>
      <c r="B72" t="s">
        <v>28</v>
      </c>
      <c r="C72" t="s">
        <v>27</v>
      </c>
      <c r="D72" s="37">
        <v>3830453.94374898</v>
      </c>
    </row>
    <row r="73" spans="8:8" ht="27.75" customHeight="1">
      <c r="A73" t="s">
        <v>132</v>
      </c>
      <c r="B73" t="s">
        <v>659</v>
      </c>
      <c r="C73" t="s">
        <v>658</v>
      </c>
      <c r="D73" s="37">
        <v>696.033676152181</v>
      </c>
    </row>
    <row r="74" spans="8:8" ht="27.75" customHeight="1">
      <c r="A74" t="s">
        <v>132</v>
      </c>
      <c r="B74" t="s">
        <v>1029</v>
      </c>
      <c r="C74" t="s">
        <v>1028</v>
      </c>
      <c r="D74" s="37">
        <v>20922.741372629</v>
      </c>
    </row>
    <row r="75" spans="8:8" ht="27.75" customHeight="1">
      <c r="A75" t="s">
        <v>132</v>
      </c>
      <c r="B75" t="s">
        <v>134</v>
      </c>
      <c r="C75" t="s">
        <v>133</v>
      </c>
      <c r="D75" s="37">
        <v>27749.7252803662</v>
      </c>
    </row>
    <row r="76" spans="8:8" ht="27.75" customHeight="1">
      <c r="A76" t="s">
        <v>132</v>
      </c>
      <c r="B76" t="s">
        <v>546</v>
      </c>
      <c r="C76" t="s">
        <v>545</v>
      </c>
      <c r="D76" s="37">
        <v>684.561656579604</v>
      </c>
    </row>
    <row r="77" spans="8:8" ht="27.75" customHeight="1">
      <c r="A77" t="s">
        <v>132</v>
      </c>
      <c r="B77" t="s">
        <v>569</v>
      </c>
      <c r="C77" t="s">
        <v>568</v>
      </c>
      <c r="D77" s="37">
        <v>24831.5696828698</v>
      </c>
    </row>
    <row r="78" spans="8:8" ht="27.75" customHeight="1">
      <c r="A78" t="s">
        <v>132</v>
      </c>
      <c r="B78" t="s">
        <v>616</v>
      </c>
      <c r="C78" t="s">
        <v>615</v>
      </c>
      <c r="D78" s="37">
        <v>61523.3466659982</v>
      </c>
    </row>
    <row r="79" spans="8:8" ht="27.75" customHeight="1">
      <c r="A79" t="s">
        <v>299</v>
      </c>
      <c r="B79" t="s">
        <v>301</v>
      </c>
      <c r="C79" t="s">
        <v>300</v>
      </c>
      <c r="D79" s="37">
        <v>551.632130364305</v>
      </c>
    </row>
    <row r="80" spans="8:8" ht="27.75" customHeight="1">
      <c r="A80" t="s">
        <v>406</v>
      </c>
      <c r="B80" t="s">
        <v>407</v>
      </c>
      <c r="C80" t="s">
        <v>70</v>
      </c>
      <c r="D80" s="37">
        <v>40.5197482333607</v>
      </c>
    </row>
    <row r="81" spans="8:8" ht="27.75" customHeight="1">
      <c r="A81" t="s">
        <v>408</v>
      </c>
      <c r="B81" t="s">
        <v>409</v>
      </c>
      <c r="C81" t="s">
        <v>182</v>
      </c>
      <c r="D81" s="37">
        <v>2532.48426458505</v>
      </c>
    </row>
    <row r="82" spans="8:8" ht="27.75" customHeight="1">
      <c r="A82" t="s">
        <v>410</v>
      </c>
      <c r="B82" t="s">
        <v>411</v>
      </c>
      <c r="C82" t="s">
        <v>70</v>
      </c>
      <c r="D82" s="37">
        <v>40.5197482333607</v>
      </c>
    </row>
    <row r="83" spans="8:8" ht="27.75" customHeight="1">
      <c r="A83" t="s">
        <v>412</v>
      </c>
      <c r="B83" t="s">
        <v>413</v>
      </c>
      <c r="C83" t="s">
        <v>186</v>
      </c>
      <c r="D83" s="37">
        <v>2532.48426458505</v>
      </c>
    </row>
    <row r="84" spans="8:8" ht="27.75" customHeight="1">
      <c r="A84" t="s">
        <v>420</v>
      </c>
      <c r="B84" t="s">
        <v>421</v>
      </c>
      <c r="C84" t="s">
        <v>331</v>
      </c>
      <c r="D84" s="37">
        <v>3764.25370588235</v>
      </c>
    </row>
    <row r="85" spans="8:8" ht="27.75" customHeight="1">
      <c r="A85" t="s">
        <v>415</v>
      </c>
      <c r="B85" t="s">
        <v>416</v>
      </c>
      <c r="C85" t="s">
        <v>102</v>
      </c>
      <c r="D85" s="37">
        <v>18303.5784020671</v>
      </c>
    </row>
    <row r="86" spans="8:8" ht="27.75" customHeight="1">
      <c r="A86" t="s">
        <v>430</v>
      </c>
      <c r="B86" t="s">
        <v>431</v>
      </c>
      <c r="C86" t="s">
        <v>429</v>
      </c>
      <c r="D86" s="37">
        <v>2194.73075516693</v>
      </c>
    </row>
    <row r="87" spans="8:8" ht="27.75" customHeight="1">
      <c r="A87" t="s">
        <v>432</v>
      </c>
      <c r="B87" t="s">
        <v>433</v>
      </c>
      <c r="C87" t="s">
        <v>429</v>
      </c>
      <c r="D87" s="37">
        <v>2194.73075516693</v>
      </c>
    </row>
    <row r="88" spans="8:8" ht="27.75" customHeight="1">
      <c r="A88" t="s">
        <v>424</v>
      </c>
      <c r="B88" t="s">
        <v>425</v>
      </c>
      <c r="C88" t="s">
        <v>141</v>
      </c>
      <c r="D88" s="37">
        <v>6835.33663895487</v>
      </c>
    </row>
    <row r="89" spans="8:8" ht="27.75" customHeight="1">
      <c r="A89" t="s">
        <v>438</v>
      </c>
      <c r="B89" t="s">
        <v>440</v>
      </c>
      <c r="C89" t="s">
        <v>439</v>
      </c>
      <c r="D89" s="37">
        <v>156.21154349419</v>
      </c>
    </row>
    <row r="90" spans="8:8" ht="27.75" customHeight="1">
      <c r="A90" t="s">
        <v>441</v>
      </c>
      <c r="B90" t="s">
        <v>443</v>
      </c>
      <c r="C90" t="s">
        <v>442</v>
      </c>
      <c r="D90" s="37">
        <v>156.21154349419</v>
      </c>
    </row>
    <row r="91" spans="8:8" ht="27.75" customHeight="1">
      <c r="A91" t="s">
        <v>444</v>
      </c>
      <c r="B91" t="s">
        <v>446</v>
      </c>
      <c r="C91" t="s">
        <v>445</v>
      </c>
      <c r="D91" s="37">
        <v>1562.1154349419</v>
      </c>
    </row>
    <row r="92" spans="8:8" ht="27.75" customHeight="1">
      <c r="A92" t="s">
        <v>454</v>
      </c>
      <c r="B92" t="s">
        <v>455</v>
      </c>
      <c r="C92" t="s">
        <v>60</v>
      </c>
      <c r="D92" s="37">
        <v>111885.964587371</v>
      </c>
    </row>
    <row r="93" spans="8:8" ht="27.75" customHeight="1">
      <c r="A93" t="s">
        <v>459</v>
      </c>
      <c r="B93" t="s">
        <v>460</v>
      </c>
      <c r="C93" t="s">
        <v>249</v>
      </c>
      <c r="D93" s="37">
        <v>4517.04277945114</v>
      </c>
    </row>
    <row r="94" spans="8:8" ht="27.75" customHeight="1">
      <c r="A94" t="s">
        <v>461</v>
      </c>
      <c r="B94" t="s">
        <v>462</v>
      </c>
      <c r="C94" t="s">
        <v>249</v>
      </c>
      <c r="D94" s="37">
        <v>4517.04277945114</v>
      </c>
    </row>
    <row r="95" spans="8:8" ht="27.75" customHeight="1">
      <c r="A95" t="s">
        <v>456</v>
      </c>
      <c r="B95" t="s">
        <v>457</v>
      </c>
      <c r="C95" t="s">
        <v>141</v>
      </c>
      <c r="D95" s="37">
        <v>212090.08445744</v>
      </c>
    </row>
    <row r="96" spans="8:8" ht="27.75" customHeight="1">
      <c r="A96" t="s">
        <v>35</v>
      </c>
      <c r="B96" t="s">
        <v>37</v>
      </c>
      <c r="C96" t="s">
        <v>36</v>
      </c>
      <c r="D96" s="37">
        <v>265927.235643351</v>
      </c>
    </row>
    <row r="97" spans="8:8" ht="27.75" customHeight="1">
      <c r="A97" t="s">
        <v>478</v>
      </c>
      <c r="B97" t="s">
        <v>479</v>
      </c>
      <c r="C97" t="s">
        <v>387</v>
      </c>
      <c r="D97" s="37">
        <v>14562.7682340178</v>
      </c>
    </row>
    <row r="98" spans="8:8" ht="27.75" customHeight="1">
      <c r="A98" t="s">
        <v>481</v>
      </c>
      <c r="B98" t="s">
        <v>482</v>
      </c>
      <c r="C98" t="s">
        <v>480</v>
      </c>
      <c r="D98" s="37">
        <v>240800.336778438</v>
      </c>
    </row>
    <row r="99" spans="8:8" ht="27.75" customHeight="1">
      <c r="A99" t="s">
        <v>493</v>
      </c>
      <c r="B99" t="s">
        <v>494</v>
      </c>
      <c r="C99" t="s">
        <v>249</v>
      </c>
      <c r="D99" s="37">
        <v>76727.4178438083</v>
      </c>
    </row>
    <row r="100" spans="8:8" ht="27.75" customHeight="1">
      <c r="A100" t="s">
        <v>507</v>
      </c>
      <c r="B100" t="s">
        <v>508</v>
      </c>
      <c r="C100" t="s">
        <v>480</v>
      </c>
      <c r="D100" s="37">
        <v>150068.973922148</v>
      </c>
    </row>
    <row r="101" spans="8:8" ht="27.75" customHeight="1">
      <c r="A101" t="s">
        <v>510</v>
      </c>
      <c r="B101" t="s">
        <v>511</v>
      </c>
      <c r="C101" t="s">
        <v>387</v>
      </c>
      <c r="D101" s="37">
        <v>131465.42109796</v>
      </c>
    </row>
    <row r="102" spans="8:8" ht="27.75" customHeight="1">
      <c r="A102" t="s">
        <v>513</v>
      </c>
      <c r="B102" t="s">
        <v>515</v>
      </c>
      <c r="C102" t="s">
        <v>514</v>
      </c>
      <c r="D102" s="37">
        <v>19253.8437159956</v>
      </c>
    </row>
    <row r="103" spans="8:8" ht="27.75" customHeight="1">
      <c r="A103" t="s">
        <v>135</v>
      </c>
      <c r="B103" t="s">
        <v>548</v>
      </c>
      <c r="C103" t="s">
        <v>547</v>
      </c>
      <c r="D103" s="37">
        <v>22303.3367053608</v>
      </c>
    </row>
    <row r="104" spans="8:8" ht="27.75" customHeight="1">
      <c r="A104" t="s">
        <v>135</v>
      </c>
      <c r="B104" t="s">
        <v>137</v>
      </c>
      <c r="C104" t="s">
        <v>136</v>
      </c>
      <c r="D104" s="37">
        <v>53826.3698590813</v>
      </c>
    </row>
    <row r="105" spans="8:8" ht="27.75" customHeight="1">
      <c r="A105" t="s">
        <v>517</v>
      </c>
      <c r="B105" t="s">
        <v>520</v>
      </c>
      <c r="C105" t="s">
        <v>519</v>
      </c>
      <c r="D105" s="37">
        <v>8678.15148595192</v>
      </c>
    </row>
    <row r="106" spans="8:8" ht="27.75" customHeight="1">
      <c r="A106" t="s">
        <v>517</v>
      </c>
      <c r="B106" t="s">
        <v>518</v>
      </c>
      <c r="C106" t="s">
        <v>66</v>
      </c>
      <c r="D106" s="37">
        <v>19253.8437159956</v>
      </c>
    </row>
    <row r="107" spans="8:8" ht="27.75" customHeight="1">
      <c r="A107" t="s">
        <v>358</v>
      </c>
      <c r="B107" t="s">
        <v>360</v>
      </c>
      <c r="C107" t="s">
        <v>359</v>
      </c>
      <c r="D107" s="37">
        <v>18118.0337871852</v>
      </c>
    </row>
    <row r="108" spans="8:8" ht="27.75" customHeight="1">
      <c r="A108" t="s">
        <v>1006</v>
      </c>
      <c r="B108" t="s">
        <v>1008</v>
      </c>
      <c r="C108" t="s">
        <v>1007</v>
      </c>
      <c r="D108" s="37">
        <v>1995.96063470809</v>
      </c>
    </row>
    <row r="109" spans="8:8" ht="27.75" customHeight="1">
      <c r="A109" t="s">
        <v>589</v>
      </c>
      <c r="B109" t="s">
        <v>591</v>
      </c>
      <c r="C109" t="s">
        <v>590</v>
      </c>
      <c r="D109" s="37">
        <v>2878.12153724784</v>
      </c>
    </row>
    <row r="110" spans="8:8" ht="27.75" customHeight="1">
      <c r="A110" t="s">
        <v>592</v>
      </c>
      <c r="B110" t="s">
        <v>594</v>
      </c>
      <c r="C110" t="s">
        <v>593</v>
      </c>
      <c r="D110" s="37">
        <v>2878.12153724784</v>
      </c>
    </row>
    <row r="111" spans="8:8" ht="27.75" customHeight="1">
      <c r="A111" t="s">
        <v>885</v>
      </c>
      <c r="B111" t="s">
        <v>887</v>
      </c>
      <c r="C111" t="s">
        <v>886</v>
      </c>
      <c r="D111" s="37">
        <v>15027.936</v>
      </c>
    </row>
    <row r="112" spans="8:8" ht="27.75" customHeight="1">
      <c r="A112" t="s">
        <v>899</v>
      </c>
      <c r="B112" t="s">
        <v>901</v>
      </c>
      <c r="C112" t="s">
        <v>900</v>
      </c>
      <c r="D112" s="37">
        <v>8386.25228911319</v>
      </c>
    </row>
    <row r="113" spans="8:8" ht="27.75" customHeight="1">
      <c r="A113" t="s">
        <v>990</v>
      </c>
      <c r="B113" t="s">
        <v>992</v>
      </c>
      <c r="C113" t="s">
        <v>991</v>
      </c>
      <c r="D113" s="37">
        <v>3199.9753092069</v>
      </c>
    </row>
    <row r="114" spans="8:8" ht="27.75" customHeight="1">
      <c r="A114" t="s">
        <v>872</v>
      </c>
      <c r="B114" t="s">
        <v>874</v>
      </c>
      <c r="C114" t="s">
        <v>873</v>
      </c>
      <c r="D114" s="37">
        <v>2829.36435524388</v>
      </c>
    </row>
    <row r="115" spans="8:8" ht="27.75" customHeight="1">
      <c r="A115" t="s">
        <v>527</v>
      </c>
      <c r="B115" t="s">
        <v>528</v>
      </c>
      <c r="C115" t="s">
        <v>60</v>
      </c>
      <c r="D115" s="37">
        <v>10236.7530686652</v>
      </c>
    </row>
    <row r="116" spans="8:8" ht="27.75" customHeight="1">
      <c r="A116" t="s">
        <v>529</v>
      </c>
      <c r="B116" t="s">
        <v>530</v>
      </c>
      <c r="C116" t="s">
        <v>141</v>
      </c>
      <c r="D116" s="37">
        <v>35122.8442658424</v>
      </c>
    </row>
    <row r="117" spans="8:8" ht="27.75" customHeight="1">
      <c r="A117" t="s">
        <v>533</v>
      </c>
      <c r="B117" t="s">
        <v>534</v>
      </c>
      <c r="C117" t="s">
        <v>70</v>
      </c>
      <c r="D117" s="37">
        <v>935.844957559063</v>
      </c>
    </row>
    <row r="118" spans="8:8" ht="27.75" customHeight="1">
      <c r="A118" t="s">
        <v>483</v>
      </c>
      <c r="B118" t="s">
        <v>484</v>
      </c>
      <c r="C118" t="s">
        <v>182</v>
      </c>
      <c r="D118" s="37">
        <v>299290.64662588</v>
      </c>
    </row>
    <row r="119" spans="8:8" ht="27.75" customHeight="1">
      <c r="A119" t="s">
        <v>535</v>
      </c>
      <c r="B119" t="s">
        <v>536</v>
      </c>
      <c r="C119" t="s">
        <v>70</v>
      </c>
      <c r="D119" s="37">
        <v>935.844957559063</v>
      </c>
    </row>
    <row r="120" spans="8:8" ht="27.75" customHeight="1">
      <c r="A120" t="s">
        <v>537</v>
      </c>
      <c r="B120" t="s">
        <v>538</v>
      </c>
      <c r="C120" t="s">
        <v>186</v>
      </c>
      <c r="D120" s="37">
        <v>58490.3098474415</v>
      </c>
    </row>
    <row r="121" spans="8:8" ht="27.75" customHeight="1">
      <c r="A121" t="s">
        <v>540</v>
      </c>
      <c r="B121" t="s">
        <v>541</v>
      </c>
      <c r="C121" t="s">
        <v>429</v>
      </c>
      <c r="D121" s="37">
        <v>28129.632752166</v>
      </c>
    </row>
    <row r="122" spans="8:8" ht="27.75" customHeight="1">
      <c r="A122" t="s">
        <v>549</v>
      </c>
      <c r="B122" t="s">
        <v>551</v>
      </c>
      <c r="C122" t="s">
        <v>550</v>
      </c>
      <c r="D122" s="37">
        <v>39.8350903145438</v>
      </c>
    </row>
    <row r="123" spans="8:8" ht="27.75" customHeight="1">
      <c r="A123" t="s">
        <v>552</v>
      </c>
      <c r="B123" t="s">
        <v>554</v>
      </c>
      <c r="C123" t="s">
        <v>553</v>
      </c>
      <c r="D123" s="37">
        <v>39.8350903145438</v>
      </c>
    </row>
    <row r="124" spans="8:8" ht="27.75" customHeight="1">
      <c r="A124" t="s">
        <v>555</v>
      </c>
      <c r="B124" t="s">
        <v>557</v>
      </c>
      <c r="C124" t="s">
        <v>556</v>
      </c>
      <c r="D124" s="37">
        <v>796.701806290875</v>
      </c>
    </row>
    <row r="125" spans="8:8" ht="27.75" customHeight="1">
      <c r="A125" t="s">
        <v>562</v>
      </c>
      <c r="B125" t="s">
        <v>563</v>
      </c>
      <c r="C125" t="s">
        <v>561</v>
      </c>
      <c r="D125" s="37">
        <v>56557.1769230769</v>
      </c>
    </row>
    <row r="126" spans="8:8" ht="27.75" customHeight="1">
      <c r="A126" t="s">
        <v>570</v>
      </c>
      <c r="B126" t="s">
        <v>572</v>
      </c>
      <c r="C126" t="s">
        <v>571</v>
      </c>
      <c r="D126" s="37">
        <v>24831.5696828698</v>
      </c>
    </row>
    <row r="127" spans="8:8" ht="27.75" customHeight="1">
      <c r="A127" t="s">
        <v>573</v>
      </c>
      <c r="B127" t="s">
        <v>574</v>
      </c>
      <c r="C127" t="s">
        <v>571</v>
      </c>
      <c r="D127" s="37">
        <v>24831.5696828698</v>
      </c>
    </row>
    <row r="128" spans="8:8" ht="27.75" customHeight="1">
      <c r="A128" t="s">
        <v>575</v>
      </c>
      <c r="B128" t="s">
        <v>577</v>
      </c>
      <c r="C128" t="s">
        <v>576</v>
      </c>
      <c r="D128" s="37">
        <v>24831.5696828698</v>
      </c>
    </row>
    <row r="129" spans="8:8" ht="27.75" customHeight="1">
      <c r="A129" t="s">
        <v>578</v>
      </c>
      <c r="B129" t="s">
        <v>579</v>
      </c>
      <c r="C129" t="s">
        <v>278</v>
      </c>
      <c r="D129" s="37">
        <v>148989.418097219</v>
      </c>
    </row>
    <row r="130" spans="8:8" ht="27.75" customHeight="1">
      <c r="A130" t="s">
        <v>617</v>
      </c>
      <c r="B130" t="s">
        <v>618</v>
      </c>
      <c r="C130" t="s">
        <v>614</v>
      </c>
      <c r="D130" s="37">
        <v>61523.3466659982</v>
      </c>
    </row>
    <row r="131" spans="8:8" ht="27.75" customHeight="1">
      <c r="A131" t="s">
        <v>625</v>
      </c>
      <c r="B131" t="s">
        <v>626</v>
      </c>
      <c r="C131" t="s">
        <v>387</v>
      </c>
      <c r="D131" s="37">
        <v>19706.5004802753</v>
      </c>
    </row>
    <row r="132" spans="8:8" ht="27.75" customHeight="1">
      <c r="A132" t="s">
        <v>623</v>
      </c>
      <c r="B132" t="s">
        <v>624</v>
      </c>
      <c r="C132" t="s">
        <v>102</v>
      </c>
      <c r="D132" s="37">
        <v>51346.8091364205</v>
      </c>
    </row>
    <row r="133" spans="8:8" ht="27.75" customHeight="1">
      <c r="A133" t="s">
        <v>629</v>
      </c>
      <c r="B133" t="s">
        <v>630</v>
      </c>
      <c r="C133" t="s">
        <v>202</v>
      </c>
      <c r="D133" s="37">
        <v>181861.495815551</v>
      </c>
    </row>
    <row r="134" spans="8:8" ht="27.75" customHeight="1">
      <c r="A134" t="s">
        <v>644</v>
      </c>
      <c r="B134" t="s">
        <v>645</v>
      </c>
      <c r="C134" t="s">
        <v>643</v>
      </c>
      <c r="D134" s="37">
        <v>22895.229620543</v>
      </c>
    </row>
    <row r="135" spans="8:8" ht="27.75" customHeight="1">
      <c r="A135" t="s">
        <v>63</v>
      </c>
      <c r="B135" t="s">
        <v>169</v>
      </c>
      <c r="C135" t="s">
        <v>168</v>
      </c>
      <c r="D135" s="37">
        <v>25369.4085387975</v>
      </c>
    </row>
    <row r="136" spans="8:8" ht="27.75" customHeight="1">
      <c r="A136" t="s">
        <v>63</v>
      </c>
      <c r="B136" t="s">
        <v>326</v>
      </c>
      <c r="C136" t="s">
        <v>325</v>
      </c>
      <c r="D136" s="37">
        <v>8569.95417277871</v>
      </c>
    </row>
    <row r="137" spans="8:8" ht="27.75" customHeight="1">
      <c r="A137" t="s">
        <v>63</v>
      </c>
      <c r="B137" t="s">
        <v>65</v>
      </c>
      <c r="C137" t="s">
        <v>64</v>
      </c>
      <c r="D137" s="37">
        <v>383494.68104569</v>
      </c>
    </row>
    <row r="138" spans="8:8" ht="27.75" customHeight="1">
      <c r="A138" t="s">
        <v>63</v>
      </c>
      <c r="B138" t="s">
        <v>164</v>
      </c>
      <c r="C138" t="s">
        <v>163</v>
      </c>
      <c r="D138" s="37">
        <v>109227.317785697</v>
      </c>
    </row>
    <row r="139" spans="8:8" ht="27.75" customHeight="1">
      <c r="A139" t="s">
        <v>63</v>
      </c>
      <c r="B139" t="s">
        <v>86</v>
      </c>
      <c r="C139" t="s">
        <v>85</v>
      </c>
      <c r="D139" s="37">
        <v>40258.6631931037</v>
      </c>
    </row>
    <row r="140" spans="8:8" ht="27.75" customHeight="1">
      <c r="A140" t="s">
        <v>63</v>
      </c>
      <c r="B140" t="s">
        <v>288</v>
      </c>
      <c r="C140" t="s">
        <v>287</v>
      </c>
      <c r="D140" s="37">
        <v>11186.1444120763</v>
      </c>
    </row>
    <row r="141" spans="8:8" ht="27.75" customHeight="1">
      <c r="A141" t="s">
        <v>654</v>
      </c>
      <c r="B141" t="s">
        <v>655</v>
      </c>
      <c r="C141" t="s">
        <v>429</v>
      </c>
      <c r="D141" s="37">
        <v>44183.261566968</v>
      </c>
    </row>
    <row r="142" spans="8:8" ht="27.75" customHeight="1">
      <c r="A142" t="s">
        <v>660</v>
      </c>
      <c r="B142" t="s">
        <v>662</v>
      </c>
      <c r="C142" t="s">
        <v>661</v>
      </c>
      <c r="D142" s="37">
        <v>696.033676152181</v>
      </c>
    </row>
    <row r="143" spans="8:8" ht="27.75" customHeight="1">
      <c r="A143" t="s">
        <v>663</v>
      </c>
      <c r="B143" t="s">
        <v>665</v>
      </c>
      <c r="C143" t="s">
        <v>664</v>
      </c>
      <c r="D143" s="37">
        <v>696.033676152181</v>
      </c>
    </row>
    <row r="144" spans="8:8" ht="27.75" customHeight="1">
      <c r="A144" t="s">
        <v>666</v>
      </c>
      <c r="B144" t="s">
        <v>667</v>
      </c>
      <c r="C144" t="s">
        <v>556</v>
      </c>
      <c r="D144" s="37">
        <v>2088.10102845654</v>
      </c>
    </row>
    <row r="145" spans="8:8" ht="27.75" customHeight="1">
      <c r="A145" t="s">
        <v>674</v>
      </c>
      <c r="B145" t="s">
        <v>675</v>
      </c>
      <c r="C145" t="s">
        <v>387</v>
      </c>
      <c r="D145" s="37">
        <v>24995.412755942</v>
      </c>
    </row>
    <row r="146" spans="8:8" ht="27.75" customHeight="1">
      <c r="A146" t="s">
        <v>672</v>
      </c>
      <c r="B146" t="s">
        <v>673</v>
      </c>
      <c r="C146" t="s">
        <v>102</v>
      </c>
      <c r="D146" s="37">
        <v>1172.25226850418</v>
      </c>
    </row>
    <row r="147" spans="8:8" ht="27.75" customHeight="1">
      <c r="A147" t="s">
        <v>672</v>
      </c>
      <c r="B147" t="s">
        <v>678</v>
      </c>
      <c r="C147" t="s">
        <v>677</v>
      </c>
      <c r="D147" s="37">
        <v>12526.0235194672</v>
      </c>
    </row>
    <row r="148" spans="8:8" ht="27.75" customHeight="1">
      <c r="A148" t="s">
        <v>304</v>
      </c>
      <c r="B148" t="s">
        <v>306</v>
      </c>
      <c r="C148" t="s">
        <v>305</v>
      </c>
      <c r="D148" s="37">
        <v>2247.44054710649</v>
      </c>
    </row>
    <row r="149" spans="8:8" ht="27.75" customHeight="1">
      <c r="A149" t="s">
        <v>105</v>
      </c>
      <c r="B149" t="s">
        <v>107</v>
      </c>
      <c r="C149" t="s">
        <v>106</v>
      </c>
      <c r="D149" s="37">
        <v>153371.089757391</v>
      </c>
    </row>
    <row r="150" spans="8:8" ht="27.75" customHeight="1">
      <c r="A150" t="s">
        <v>144</v>
      </c>
      <c r="B150" t="s">
        <v>146</v>
      </c>
      <c r="C150" t="s">
        <v>145</v>
      </c>
      <c r="D150" s="37">
        <v>273500.027487344</v>
      </c>
    </row>
    <row r="151" spans="8:8" ht="27.75" customHeight="1">
      <c r="A151" t="s">
        <v>227</v>
      </c>
      <c r="B151" t="s">
        <v>229</v>
      </c>
      <c r="C151" t="s">
        <v>228</v>
      </c>
      <c r="D151" s="37">
        <v>77087.4613888604</v>
      </c>
    </row>
    <row r="152" spans="8:8" ht="27.75" customHeight="1">
      <c r="A152" t="s">
        <v>245</v>
      </c>
      <c r="B152" t="s">
        <v>247</v>
      </c>
      <c r="C152" t="s">
        <v>246</v>
      </c>
      <c r="D152" s="37">
        <v>121036.660625324</v>
      </c>
    </row>
    <row r="153" spans="8:8" ht="27.75" customHeight="1">
      <c r="A153" t="s">
        <v>253</v>
      </c>
      <c r="B153" t="s">
        <v>255</v>
      </c>
      <c r="C153" t="s">
        <v>254</v>
      </c>
      <c r="D153" s="37">
        <v>63402.4489007892</v>
      </c>
    </row>
    <row r="154" spans="8:8" ht="27.75" customHeight="1">
      <c r="A154" t="s">
        <v>369</v>
      </c>
      <c r="B154" t="s">
        <v>371</v>
      </c>
      <c r="C154" t="s">
        <v>370</v>
      </c>
      <c r="D154" s="37">
        <v>77457.3326684307</v>
      </c>
    </row>
    <row r="155" spans="8:8" ht="27.75" customHeight="1">
      <c r="A155" t="s">
        <v>417</v>
      </c>
      <c r="B155" t="s">
        <v>419</v>
      </c>
      <c r="C155" t="s">
        <v>418</v>
      </c>
      <c r="D155" s="37">
        <v>18303.5784020671</v>
      </c>
    </row>
    <row r="156" spans="8:8" ht="27.75" customHeight="1">
      <c r="A156" t="s">
        <v>485</v>
      </c>
      <c r="B156" t="s">
        <v>487</v>
      </c>
      <c r="C156" t="s">
        <v>486</v>
      </c>
      <c r="D156" s="37">
        <v>246595.359632672</v>
      </c>
    </row>
    <row r="157" spans="8:8" ht="27.75" customHeight="1">
      <c r="A157" t="s">
        <v>631</v>
      </c>
      <c r="B157" t="s">
        <v>633</v>
      </c>
      <c r="C157" t="s">
        <v>632</v>
      </c>
      <c r="D157" s="37">
        <v>181861.495815551</v>
      </c>
    </row>
    <row r="158" spans="8:8" ht="27.75" customHeight="1">
      <c r="A158" t="s">
        <v>778</v>
      </c>
      <c r="B158" t="s">
        <v>779</v>
      </c>
      <c r="C158" t="s">
        <v>246</v>
      </c>
      <c r="D158" s="37">
        <v>20555.1253230642</v>
      </c>
    </row>
    <row r="159" spans="8:8" ht="27.75" customHeight="1">
      <c r="A159" t="s">
        <v>847</v>
      </c>
      <c r="B159" t="s">
        <v>849</v>
      </c>
      <c r="C159" t="s">
        <v>848</v>
      </c>
      <c r="D159" s="37">
        <v>193926.966908389</v>
      </c>
    </row>
    <row r="160" spans="8:8" ht="27.75" customHeight="1">
      <c r="A160" t="s">
        <v>685</v>
      </c>
      <c r="B160" t="s">
        <v>686</v>
      </c>
      <c r="C160" t="s">
        <v>155</v>
      </c>
      <c r="D160" s="37">
        <v>9316.74063658838</v>
      </c>
    </row>
    <row r="161" spans="8:8" ht="27.75" customHeight="1">
      <c r="A161" t="s">
        <v>690</v>
      </c>
      <c r="B161" t="s">
        <v>691</v>
      </c>
      <c r="C161" t="s">
        <v>182</v>
      </c>
      <c r="D161" s="37">
        <v>757.519211739571</v>
      </c>
    </row>
    <row r="162" spans="8:8" ht="27.75" customHeight="1">
      <c r="A162" t="s">
        <v>697</v>
      </c>
      <c r="B162" t="s">
        <v>698</v>
      </c>
      <c r="C162" t="s">
        <v>141</v>
      </c>
      <c r="D162" s="37">
        <v>1755.70191570881</v>
      </c>
    </row>
    <row r="163" spans="8:8" ht="27.75" customHeight="1">
      <c r="A163" t="s">
        <v>692</v>
      </c>
      <c r="B163" t="s">
        <v>693</v>
      </c>
      <c r="C163" t="s">
        <v>70</v>
      </c>
      <c r="D163" s="37">
        <v>12.1203073878331</v>
      </c>
    </row>
    <row r="164" spans="8:8" ht="27.75" customHeight="1">
      <c r="A164" t="s">
        <v>694</v>
      </c>
      <c r="B164" t="s">
        <v>695</v>
      </c>
      <c r="C164" t="s">
        <v>186</v>
      </c>
      <c r="D164" s="37">
        <v>757.519211739571</v>
      </c>
    </row>
    <row r="165" spans="8:8" ht="27.75" customHeight="1">
      <c r="A165" t="s">
        <v>718</v>
      </c>
      <c r="B165" t="s">
        <v>720</v>
      </c>
      <c r="C165" t="s">
        <v>719</v>
      </c>
      <c r="D165" s="37">
        <v>1522.11759840754</v>
      </c>
    </row>
    <row r="166" spans="8:8" ht="27.75" customHeight="1">
      <c r="A166" t="s">
        <v>702</v>
      </c>
      <c r="B166" t="s">
        <v>703</v>
      </c>
      <c r="C166" t="s">
        <v>70</v>
      </c>
      <c r="D166" s="37">
        <v>992.933233095377</v>
      </c>
    </row>
    <row r="167" spans="8:8" ht="27.75" customHeight="1">
      <c r="A167" t="s">
        <v>704</v>
      </c>
      <c r="B167" t="s">
        <v>710</v>
      </c>
      <c r="C167" t="s">
        <v>124</v>
      </c>
      <c r="D167" s="37">
        <v>2192.6685688508</v>
      </c>
    </row>
    <row r="168" spans="8:8" ht="27.75" customHeight="1">
      <c r="A168" t="s">
        <v>704</v>
      </c>
      <c r="B168" t="s">
        <v>705</v>
      </c>
      <c r="C168" t="s">
        <v>182</v>
      </c>
      <c r="D168" s="37">
        <v>95400.4809420967</v>
      </c>
    </row>
    <row r="169" spans="8:8" ht="27.75" customHeight="1">
      <c r="A169" t="s">
        <v>706</v>
      </c>
      <c r="B169" t="s">
        <v>707</v>
      </c>
      <c r="C169" t="s">
        <v>70</v>
      </c>
      <c r="D169" s="37">
        <v>992.933233095377</v>
      </c>
    </row>
    <row r="170" spans="8:8" ht="27.75" customHeight="1">
      <c r="A170" t="s">
        <v>729</v>
      </c>
      <c r="B170" t="s">
        <v>730</v>
      </c>
      <c r="C170" t="s">
        <v>719</v>
      </c>
      <c r="D170" s="37">
        <v>33342.1538736356</v>
      </c>
    </row>
    <row r="171" spans="8:8" ht="27.75" customHeight="1">
      <c r="A171" t="s">
        <v>708</v>
      </c>
      <c r="B171" t="s">
        <v>711</v>
      </c>
      <c r="C171" t="s">
        <v>127</v>
      </c>
      <c r="D171" s="37">
        <v>2192.6685688508</v>
      </c>
    </row>
    <row r="172" spans="8:8" ht="27.75" customHeight="1">
      <c r="A172" t="s">
        <v>708</v>
      </c>
      <c r="B172" t="s">
        <v>709</v>
      </c>
      <c r="C172" t="s">
        <v>186</v>
      </c>
      <c r="D172" s="37">
        <v>95400.4809420967</v>
      </c>
    </row>
    <row r="173" spans="8:8" ht="27.75" customHeight="1">
      <c r="A173" t="s">
        <v>712</v>
      </c>
      <c r="B173" t="s">
        <v>713</v>
      </c>
      <c r="C173" t="s">
        <v>130</v>
      </c>
      <c r="D173" s="37">
        <v>21926.685688508</v>
      </c>
    </row>
    <row r="174" spans="8:8" ht="27.75" customHeight="1">
      <c r="A174" t="s">
        <v>732</v>
      </c>
      <c r="B174" t="s">
        <v>733</v>
      </c>
      <c r="C174" t="s">
        <v>141</v>
      </c>
      <c r="D174" s="37">
        <v>15448.5821900433</v>
      </c>
    </row>
    <row r="175" spans="8:8" ht="27.75" customHeight="1">
      <c r="A175" t="s">
        <v>744</v>
      </c>
      <c r="B175" t="s">
        <v>745</v>
      </c>
      <c r="C175" t="s">
        <v>66</v>
      </c>
      <c r="D175" s="37">
        <v>27909.1630533042</v>
      </c>
    </row>
    <row r="176" spans="8:8" ht="27.75" customHeight="1">
      <c r="A176" t="s">
        <v>748</v>
      </c>
      <c r="B176" t="s">
        <v>749</v>
      </c>
      <c r="C176" t="s">
        <v>70</v>
      </c>
      <c r="D176" s="37">
        <v>80.3481955469506</v>
      </c>
    </row>
    <row r="177" spans="8:8" ht="27.75" customHeight="1">
      <c r="A177" t="s">
        <v>750</v>
      </c>
      <c r="B177" t="s">
        <v>751</v>
      </c>
      <c r="C177" t="s">
        <v>182</v>
      </c>
      <c r="D177" s="37">
        <v>5021.76222168441</v>
      </c>
    </row>
    <row r="178" spans="8:8" ht="27.75" customHeight="1">
      <c r="A178" t="s">
        <v>752</v>
      </c>
      <c r="B178" t="s">
        <v>753</v>
      </c>
      <c r="C178" t="s">
        <v>70</v>
      </c>
      <c r="D178" s="37">
        <v>80.3481955469506</v>
      </c>
    </row>
    <row r="179" spans="8:8" ht="27.75" customHeight="1">
      <c r="A179" t="s">
        <v>754</v>
      </c>
      <c r="B179" t="s">
        <v>755</v>
      </c>
      <c r="C179" t="s">
        <v>186</v>
      </c>
      <c r="D179" s="37">
        <v>5021.76222168441</v>
      </c>
    </row>
    <row r="180" spans="8:8" ht="27.75" customHeight="1">
      <c r="A180" t="s">
        <v>272</v>
      </c>
      <c r="B180" t="s">
        <v>274</v>
      </c>
      <c r="C180" t="s">
        <v>273</v>
      </c>
      <c r="D180" s="37">
        <v>14096.2508360779</v>
      </c>
    </row>
    <row r="181" spans="8:8" ht="27.75" customHeight="1">
      <c r="A181" t="s">
        <v>275</v>
      </c>
      <c r="B181" t="s">
        <v>276</v>
      </c>
      <c r="C181" t="s">
        <v>273</v>
      </c>
      <c r="D181" s="37">
        <v>20749.7364192191</v>
      </c>
    </row>
    <row r="182" spans="8:8" ht="27.75" customHeight="1">
      <c r="A182" t="s">
        <v>803</v>
      </c>
      <c r="B182" t="s">
        <v>805</v>
      </c>
      <c r="C182" t="s">
        <v>804</v>
      </c>
      <c r="D182" s="37">
        <v>26181.4262189615</v>
      </c>
    </row>
    <row r="183" spans="8:8" ht="27.75" customHeight="1">
      <c r="A183" t="s">
        <v>721</v>
      </c>
      <c r="B183" t="s">
        <v>723</v>
      </c>
      <c r="C183" t="s">
        <v>722</v>
      </c>
      <c r="D183" s="37">
        <v>25194.4240895185</v>
      </c>
    </row>
    <row r="184" spans="8:8" ht="27.75" customHeight="1">
      <c r="A184" t="s">
        <v>603</v>
      </c>
      <c r="B184" t="s">
        <v>605</v>
      </c>
      <c r="C184" t="s">
        <v>604</v>
      </c>
      <c r="D184" s="37">
        <v>9435.76869296729</v>
      </c>
    </row>
    <row r="185" spans="8:8" ht="27.75" customHeight="1">
      <c r="A185" t="s">
        <v>942</v>
      </c>
      <c r="B185" t="s">
        <v>943</v>
      </c>
      <c r="C185" t="s">
        <v>604</v>
      </c>
      <c r="D185" s="37">
        <v>1315.73867653671</v>
      </c>
    </row>
    <row r="186" spans="8:8" ht="27.75" customHeight="1">
      <c r="A186" t="s">
        <v>595</v>
      </c>
      <c r="B186" t="s">
        <v>597</v>
      </c>
      <c r="C186" t="s">
        <v>596</v>
      </c>
      <c r="D186" s="37">
        <v>12472.9147993154</v>
      </c>
    </row>
    <row r="187" spans="8:8" ht="27.75" customHeight="1">
      <c r="A187" t="s">
        <v>307</v>
      </c>
      <c r="B187" t="s">
        <v>309</v>
      </c>
      <c r="C187" t="s">
        <v>308</v>
      </c>
      <c r="D187" s="37">
        <v>14291.3233795182</v>
      </c>
    </row>
    <row r="188" spans="8:8" ht="27.75" customHeight="1">
      <c r="A188" t="s">
        <v>318</v>
      </c>
      <c r="B188" t="s">
        <v>320</v>
      </c>
      <c r="C188" t="s">
        <v>319</v>
      </c>
      <c r="D188" s="37">
        <v>1744.40197796043</v>
      </c>
    </row>
    <row r="189" spans="8:8" ht="27.75" customHeight="1">
      <c r="A189" t="s">
        <v>769</v>
      </c>
      <c r="B189" t="s">
        <v>770</v>
      </c>
      <c r="C189" t="s">
        <v>768</v>
      </c>
      <c r="D189" s="37">
        <v>10249.7826769436</v>
      </c>
    </row>
    <row r="190" spans="8:8" ht="27.75" customHeight="1">
      <c r="A190" t="s">
        <v>771</v>
      </c>
      <c r="B190" t="s">
        <v>772</v>
      </c>
      <c r="C190" t="s">
        <v>768</v>
      </c>
      <c r="D190" s="37">
        <v>10249.7826769436</v>
      </c>
    </row>
    <row r="191" spans="8:8" ht="27.75" customHeight="1">
      <c r="A191" t="s">
        <v>782</v>
      </c>
      <c r="B191" t="s">
        <v>783</v>
      </c>
      <c r="C191" t="s">
        <v>387</v>
      </c>
      <c r="D191" s="37">
        <v>4266.1730543243</v>
      </c>
    </row>
    <row r="192" spans="8:8" ht="27.75" customHeight="1">
      <c r="A192" t="s">
        <v>785</v>
      </c>
      <c r="B192" t="s">
        <v>786</v>
      </c>
      <c r="C192" t="s">
        <v>70</v>
      </c>
      <c r="D192" s="37">
        <v>53.8845763803681</v>
      </c>
    </row>
    <row r="193" spans="8:8" ht="27.75" customHeight="1">
      <c r="A193" t="s">
        <v>787</v>
      </c>
      <c r="B193" t="s">
        <v>788</v>
      </c>
      <c r="C193" t="s">
        <v>182</v>
      </c>
      <c r="D193" s="37">
        <v>3367.78602377301</v>
      </c>
    </row>
    <row r="194" spans="8:8" ht="27.75" customHeight="1">
      <c r="A194" t="s">
        <v>789</v>
      </c>
      <c r="B194" t="s">
        <v>790</v>
      </c>
      <c r="C194" t="s">
        <v>186</v>
      </c>
      <c r="D194" s="37">
        <v>3367.78602377301</v>
      </c>
    </row>
    <row r="195" spans="8:8" ht="27.75" customHeight="1">
      <c r="A195" t="s">
        <v>780</v>
      </c>
      <c r="B195" t="s">
        <v>781</v>
      </c>
      <c r="C195" t="s">
        <v>141</v>
      </c>
      <c r="D195" s="37">
        <v>20555.1253230642</v>
      </c>
    </row>
    <row r="196" spans="8:8" ht="27.75" customHeight="1">
      <c r="A196" t="s">
        <v>811</v>
      </c>
      <c r="B196" t="s">
        <v>812</v>
      </c>
      <c r="C196" t="s">
        <v>429</v>
      </c>
      <c r="D196" s="37">
        <v>4812.33837227097</v>
      </c>
    </row>
    <row r="197" spans="8:8" ht="27.75" customHeight="1">
      <c r="A197" t="s">
        <v>806</v>
      </c>
      <c r="B197" t="s">
        <v>817</v>
      </c>
      <c r="C197" t="s">
        <v>202</v>
      </c>
      <c r="D197" s="37">
        <v>735.265941407826</v>
      </c>
    </row>
    <row r="198" spans="8:8" ht="27.75" customHeight="1">
      <c r="A198" t="s">
        <v>806</v>
      </c>
      <c r="B198" t="s">
        <v>807</v>
      </c>
      <c r="C198" t="s">
        <v>429</v>
      </c>
      <c r="D198" s="37">
        <v>2031.97198844048</v>
      </c>
    </row>
    <row r="199" spans="8:8" ht="27.75" customHeight="1">
      <c r="A199" t="s">
        <v>795</v>
      </c>
      <c r="B199" t="s">
        <v>796</v>
      </c>
      <c r="C199" t="s">
        <v>160</v>
      </c>
      <c r="D199" s="37">
        <v>15473.5723386183</v>
      </c>
    </row>
    <row r="200" spans="8:8" ht="27.75" customHeight="1">
      <c r="A200" t="s">
        <v>821</v>
      </c>
      <c r="B200" t="s">
        <v>822</v>
      </c>
      <c r="C200" t="s">
        <v>429</v>
      </c>
      <c r="D200" s="37">
        <v>4612.79405781585</v>
      </c>
    </row>
    <row r="201" spans="8:8" ht="27.75" customHeight="1">
      <c r="A201" t="s">
        <v>808</v>
      </c>
      <c r="B201" t="s">
        <v>810</v>
      </c>
      <c r="C201" t="s">
        <v>809</v>
      </c>
      <c r="D201" s="37">
        <v>69410.6597077134</v>
      </c>
    </row>
    <row r="202" spans="8:8" ht="27.75" customHeight="1">
      <c r="A202" t="s">
        <v>902</v>
      </c>
      <c r="B202" t="s">
        <v>904</v>
      </c>
      <c r="C202" t="s">
        <v>903</v>
      </c>
      <c r="D202" s="37">
        <v>16368.0310292707</v>
      </c>
    </row>
    <row r="203" spans="8:8" ht="27.75" customHeight="1">
      <c r="A203" t="s">
        <v>606</v>
      </c>
      <c r="B203" t="s">
        <v>608</v>
      </c>
      <c r="C203" t="s">
        <v>607</v>
      </c>
      <c r="D203" s="37">
        <v>1651.5591679156</v>
      </c>
    </row>
    <row r="204" spans="8:8" ht="27.75" customHeight="1">
      <c r="A204" t="s">
        <v>72</v>
      </c>
      <c r="B204" t="s">
        <v>974</v>
      </c>
      <c r="C204" t="s">
        <v>973</v>
      </c>
      <c r="D204" s="37">
        <v>26693.7918234791</v>
      </c>
    </row>
    <row r="205" spans="8:8" ht="27.75" customHeight="1">
      <c r="A205" t="s">
        <v>72</v>
      </c>
      <c r="B205" t="s">
        <v>74</v>
      </c>
      <c r="C205" t="s">
        <v>73</v>
      </c>
      <c r="D205" s="37">
        <v>866335.350755835</v>
      </c>
    </row>
    <row r="206" spans="8:8" ht="27.75" customHeight="1">
      <c r="A206" t="s">
        <v>72</v>
      </c>
      <c r="B206" t="s">
        <v>223</v>
      </c>
      <c r="C206" t="s">
        <v>222</v>
      </c>
      <c r="D206" s="37">
        <v>379748.81397748</v>
      </c>
    </row>
    <row r="207" spans="8:8" ht="27.75" customHeight="1">
      <c r="A207" t="s">
        <v>72</v>
      </c>
      <c r="B207" t="s">
        <v>109</v>
      </c>
      <c r="C207" t="s">
        <v>108</v>
      </c>
      <c r="D207" s="37">
        <v>489190.6605694</v>
      </c>
    </row>
    <row r="208" spans="8:8" ht="27.75" customHeight="1">
      <c r="A208" t="s">
        <v>72</v>
      </c>
      <c r="B208" t="s">
        <v>205</v>
      </c>
      <c r="C208" t="s">
        <v>204</v>
      </c>
      <c r="D208" s="37">
        <v>93714.9460955066</v>
      </c>
    </row>
    <row r="209" spans="8:8" ht="27.75" customHeight="1">
      <c r="A209" t="s">
        <v>72</v>
      </c>
      <c r="B209" t="s">
        <v>148</v>
      </c>
      <c r="C209" t="s">
        <v>147</v>
      </c>
      <c r="D209" s="37">
        <v>544600.488239446</v>
      </c>
    </row>
    <row r="210" spans="8:8" ht="27.75" customHeight="1">
      <c r="A210" t="s">
        <v>72</v>
      </c>
      <c r="B210" t="s">
        <v>337</v>
      </c>
      <c r="C210" t="s">
        <v>336</v>
      </c>
      <c r="D210" s="37">
        <v>30542.4372192176</v>
      </c>
    </row>
    <row r="211" spans="8:8" ht="27.75" customHeight="1">
      <c r="A211" t="s">
        <v>831</v>
      </c>
      <c r="B211" t="s">
        <v>832</v>
      </c>
      <c r="C211" t="s">
        <v>387</v>
      </c>
      <c r="D211" s="37">
        <v>12547.535</v>
      </c>
    </row>
    <row r="212" spans="8:8" ht="27.75" customHeight="1">
      <c r="A212" t="s">
        <v>829</v>
      </c>
      <c r="B212" t="s">
        <v>830</v>
      </c>
      <c r="C212" t="s">
        <v>102</v>
      </c>
      <c r="D212" s="37">
        <v>39469.4680022573</v>
      </c>
    </row>
    <row r="213" spans="8:8" ht="27.75" customHeight="1">
      <c r="A213" t="s">
        <v>838</v>
      </c>
      <c r="B213" t="s">
        <v>840</v>
      </c>
      <c r="C213" t="s">
        <v>839</v>
      </c>
      <c r="D213" s="37">
        <v>258.11820199778</v>
      </c>
    </row>
    <row r="214" spans="8:8" ht="27.75" customHeight="1">
      <c r="A214" t="s">
        <v>838</v>
      </c>
      <c r="B214" t="s">
        <v>860</v>
      </c>
      <c r="C214" t="s">
        <v>859</v>
      </c>
      <c r="D214" s="37">
        <v>4584.23421584479</v>
      </c>
    </row>
    <row r="215" spans="8:8" ht="27.75" customHeight="1">
      <c r="A215" t="s">
        <v>850</v>
      </c>
      <c r="B215" t="s">
        <v>868</v>
      </c>
      <c r="C215" t="s">
        <v>867</v>
      </c>
      <c r="D215" s="37">
        <v>2479.50828492816</v>
      </c>
    </row>
    <row r="216" spans="8:8" ht="27.75" customHeight="1">
      <c r="A216" t="s">
        <v>850</v>
      </c>
      <c r="B216" t="s">
        <v>852</v>
      </c>
      <c r="C216" t="s">
        <v>851</v>
      </c>
      <c r="D216" s="37">
        <v>193926.966908389</v>
      </c>
    </row>
    <row r="217" spans="8:8" ht="27.75" customHeight="1">
      <c r="A217" t="s">
        <v>853</v>
      </c>
      <c r="B217" t="s">
        <v>869</v>
      </c>
      <c r="C217" t="s">
        <v>859</v>
      </c>
      <c r="D217" s="37">
        <v>2479.50828492816</v>
      </c>
    </row>
    <row r="218" spans="8:8" ht="27.75" customHeight="1">
      <c r="A218" t="s">
        <v>853</v>
      </c>
      <c r="B218" t="s">
        <v>854</v>
      </c>
      <c r="C218" t="s">
        <v>278</v>
      </c>
      <c r="D218" s="37">
        <v>193926.966908389</v>
      </c>
    </row>
    <row r="219" spans="8:8" ht="27.75" customHeight="1">
      <c r="A219" t="s">
        <v>888</v>
      </c>
      <c r="B219" t="s">
        <v>889</v>
      </c>
      <c r="C219" t="s">
        <v>429</v>
      </c>
      <c r="D219" s="37">
        <v>15027.936</v>
      </c>
    </row>
    <row r="220" spans="8:8" ht="27.75" customHeight="1">
      <c r="A220" t="s">
        <v>890</v>
      </c>
      <c r="B220" t="s">
        <v>905</v>
      </c>
      <c r="C220" t="s">
        <v>202</v>
      </c>
      <c r="D220" s="37">
        <v>8386.25228911319</v>
      </c>
    </row>
    <row r="221" spans="8:8" ht="27.75" customHeight="1">
      <c r="A221" t="s">
        <v>890</v>
      </c>
      <c r="B221" t="s">
        <v>891</v>
      </c>
      <c r="C221" t="s">
        <v>429</v>
      </c>
      <c r="D221" s="37">
        <v>15027.936</v>
      </c>
    </row>
    <row r="222" spans="8:8" ht="27.75" customHeight="1">
      <c r="A222" t="s">
        <v>910</v>
      </c>
      <c r="B222" t="s">
        <v>911</v>
      </c>
      <c r="C222" t="s">
        <v>182</v>
      </c>
      <c r="D222" s="37">
        <v>6824.58983831807</v>
      </c>
    </row>
    <row r="223" spans="8:8" ht="27.75" customHeight="1">
      <c r="A223" t="s">
        <v>912</v>
      </c>
      <c r="B223" t="s">
        <v>913</v>
      </c>
      <c r="C223" t="s">
        <v>70</v>
      </c>
      <c r="D223" s="37">
        <v>109.193437413089</v>
      </c>
    </row>
    <row r="224" spans="8:8" ht="27.75" customHeight="1">
      <c r="A224" t="s">
        <v>916</v>
      </c>
      <c r="B224" t="s">
        <v>917</v>
      </c>
      <c r="C224" t="s">
        <v>719</v>
      </c>
      <c r="D224" s="37">
        <v>13361.1113024845</v>
      </c>
    </row>
    <row r="225" spans="8:8" ht="27.75" customHeight="1">
      <c r="A225" t="s">
        <v>914</v>
      </c>
      <c r="B225" t="s">
        <v>915</v>
      </c>
      <c r="C225" t="s">
        <v>186</v>
      </c>
      <c r="D225" s="37">
        <v>6824.58983831807</v>
      </c>
    </row>
    <row r="226" spans="8:8" ht="27.75" customHeight="1">
      <c r="A226" t="s">
        <v>894</v>
      </c>
      <c r="B226" t="s">
        <v>895</v>
      </c>
      <c r="C226" t="s">
        <v>429</v>
      </c>
      <c r="D226" s="37">
        <v>47538.4133470019</v>
      </c>
    </row>
    <row r="227" spans="8:8" ht="27.75" customHeight="1">
      <c r="A227" t="s">
        <v>882</v>
      </c>
      <c r="B227" t="s">
        <v>896</v>
      </c>
      <c r="C227" t="s">
        <v>429</v>
      </c>
      <c r="D227" s="37">
        <v>47538.4133470019</v>
      </c>
    </row>
    <row r="228" spans="8:8" ht="27.75" customHeight="1">
      <c r="A228" t="s">
        <v>882</v>
      </c>
      <c r="B228" t="s">
        <v>908</v>
      </c>
      <c r="C228" t="s">
        <v>202</v>
      </c>
      <c r="D228" s="37">
        <v>7981.77874015748</v>
      </c>
    </row>
    <row r="229" spans="8:8" ht="27.75" customHeight="1">
      <c r="A229" t="s">
        <v>882</v>
      </c>
      <c r="B229" t="s">
        <v>883</v>
      </c>
      <c r="C229" t="s">
        <v>881</v>
      </c>
      <c r="D229" s="37">
        <v>23642.7953676093</v>
      </c>
    </row>
    <row r="230" spans="8:8" ht="27.75" customHeight="1">
      <c r="A230" t="s">
        <v>897</v>
      </c>
      <c r="B230" t="s">
        <v>898</v>
      </c>
      <c r="C230" t="s">
        <v>429</v>
      </c>
      <c r="D230" s="37">
        <v>47538.4133470019</v>
      </c>
    </row>
    <row r="231" spans="8:8" ht="27.75" customHeight="1">
      <c r="A231" t="s">
        <v>928</v>
      </c>
      <c r="B231" t="s">
        <v>929</v>
      </c>
      <c r="C231" t="s">
        <v>439</v>
      </c>
      <c r="D231" s="37">
        <v>7559.167157549</v>
      </c>
    </row>
    <row r="232" spans="8:8" ht="27.75" customHeight="1">
      <c r="A232" t="s">
        <v>930</v>
      </c>
      <c r="B232" t="s">
        <v>931</v>
      </c>
      <c r="C232" t="s">
        <v>442</v>
      </c>
      <c r="D232" s="37">
        <v>7559.167157549</v>
      </c>
    </row>
    <row r="233" spans="8:8" ht="27.75" customHeight="1">
      <c r="A233" t="s">
        <v>932</v>
      </c>
      <c r="B233" t="s">
        <v>933</v>
      </c>
      <c r="C233" t="s">
        <v>445</v>
      </c>
      <c r="D233" s="37">
        <v>75591.67157549</v>
      </c>
    </row>
    <row r="234" spans="8:8" ht="27.75" customHeight="1">
      <c r="A234" t="s">
        <v>724</v>
      </c>
      <c r="B234" t="s">
        <v>725</v>
      </c>
      <c r="C234" t="s">
        <v>716</v>
      </c>
      <c r="D234" s="37">
        <v>54834.1374670517</v>
      </c>
    </row>
    <row r="235" spans="8:8" ht="27.75" customHeight="1">
      <c r="A235" t="s">
        <v>951</v>
      </c>
      <c r="B235" t="s">
        <v>952</v>
      </c>
      <c r="C235" t="s">
        <v>950</v>
      </c>
      <c r="D235" s="37">
        <v>1756.42910464988</v>
      </c>
    </row>
    <row r="236" spans="8:8" ht="27.75" customHeight="1">
      <c r="A236" t="s">
        <v>960</v>
      </c>
      <c r="B236" t="s">
        <v>961</v>
      </c>
      <c r="C236" t="s">
        <v>155</v>
      </c>
      <c r="D236" s="37">
        <v>39856.1625</v>
      </c>
    </row>
    <row r="237" spans="8:8" ht="27.75" customHeight="1">
      <c r="A237" t="s">
        <v>965</v>
      </c>
      <c r="B237" t="s">
        <v>966</v>
      </c>
      <c r="C237" t="s">
        <v>60</v>
      </c>
      <c r="D237" s="37">
        <v>43.9554896907217</v>
      </c>
    </row>
    <row r="238" spans="8:8" ht="27.75" customHeight="1">
      <c r="A238" t="s">
        <v>968</v>
      </c>
      <c r="B238" t="s">
        <v>969</v>
      </c>
      <c r="C238" t="s">
        <v>429</v>
      </c>
      <c r="D238" s="37">
        <v>24439.7309066791</v>
      </c>
    </row>
    <row r="239" spans="8:8" ht="27.75" customHeight="1">
      <c r="A239" t="s">
        <v>975</v>
      </c>
      <c r="B239" t="s">
        <v>976</v>
      </c>
      <c r="C239" t="s">
        <v>480</v>
      </c>
      <c r="D239" s="37">
        <v>26693.7918234791</v>
      </c>
    </row>
    <row r="240" spans="8:8" ht="27.75" customHeight="1">
      <c r="A240" t="s">
        <v>1009</v>
      </c>
      <c r="B240" t="s">
        <v>1010</v>
      </c>
      <c r="C240" t="s">
        <v>429</v>
      </c>
      <c r="D240" s="37">
        <v>1995.96063470809</v>
      </c>
    </row>
    <row r="241" spans="8:8" ht="27.75" customHeight="1">
      <c r="A241" t="s">
        <v>993</v>
      </c>
      <c r="B241" t="s">
        <v>994</v>
      </c>
      <c r="C241" t="s">
        <v>839</v>
      </c>
      <c r="D241" s="37">
        <v>1204.01467449881</v>
      </c>
    </row>
    <row r="242" spans="8:8" ht="27.75" customHeight="1">
      <c r="A242" t="s">
        <v>982</v>
      </c>
      <c r="B242" t="s">
        <v>983</v>
      </c>
      <c r="C242" t="s">
        <v>550</v>
      </c>
      <c r="D242" s="37">
        <v>644.72656626506</v>
      </c>
    </row>
    <row r="243" spans="8:8" ht="27.75" customHeight="1">
      <c r="A243" t="s">
        <v>982</v>
      </c>
      <c r="B243" t="s">
        <v>995</v>
      </c>
      <c r="C243" t="s">
        <v>182</v>
      </c>
      <c r="D243" s="37">
        <v>18301.9988663484</v>
      </c>
    </row>
    <row r="244" spans="8:8" ht="27.75" customHeight="1">
      <c r="A244" t="s">
        <v>996</v>
      </c>
      <c r="B244" t="s">
        <v>997</v>
      </c>
      <c r="C244" t="s">
        <v>70</v>
      </c>
      <c r="D244" s="37">
        <v>292.831981861575</v>
      </c>
    </row>
    <row r="245" spans="8:8" ht="27.75" customHeight="1">
      <c r="A245" t="s">
        <v>984</v>
      </c>
      <c r="B245" t="s">
        <v>998</v>
      </c>
      <c r="C245" t="s">
        <v>186</v>
      </c>
      <c r="D245" s="37">
        <v>18301.9988663484</v>
      </c>
    </row>
    <row r="246" spans="8:8" ht="27.75" customHeight="1">
      <c r="A246" t="s">
        <v>984</v>
      </c>
      <c r="B246" t="s">
        <v>985</v>
      </c>
      <c r="C246" t="s">
        <v>553</v>
      </c>
      <c r="D246" s="37">
        <v>644.72656626506</v>
      </c>
    </row>
    <row r="247" spans="8:8" ht="27.75" customHeight="1">
      <c r="A247" t="s">
        <v>986</v>
      </c>
      <c r="B247" t="s">
        <v>987</v>
      </c>
      <c r="C247" t="s">
        <v>556</v>
      </c>
      <c r="D247" s="37">
        <v>12894.5313253012</v>
      </c>
    </row>
    <row r="248" spans="8:8" ht="27.75" customHeight="1">
      <c r="A248" t="s">
        <v>9</v>
      </c>
      <c r="B248" t="s">
        <v>11</v>
      </c>
      <c r="C248" t="s">
        <v>47</v>
      </c>
      <c r="D248" s="37">
        <v>14327.7644732489</v>
      </c>
    </row>
    <row r="249" spans="8:8" ht="27.75" customHeight="1">
      <c r="A249" t="s">
        <v>9</v>
      </c>
      <c r="C249" t="s">
        <v>10</v>
      </c>
      <c r="D249" s="37">
        <v>315.0</v>
      </c>
    </row>
    <row r="250" spans="8:8" ht="27.75" customHeight="1">
      <c r="A250" t="s">
        <v>9</v>
      </c>
      <c r="B250" t="s">
        <v>51</v>
      </c>
      <c r="C250" t="s">
        <v>50</v>
      </c>
      <c r="D250" s="37">
        <v>770878.930576983</v>
      </c>
    </row>
    <row r="251" spans="8:8" ht="27.75" customHeight="1">
      <c r="A251" t="s">
        <v>9</v>
      </c>
      <c r="B251" t="s">
        <v>48</v>
      </c>
      <c r="C251" t="s">
        <v>50</v>
      </c>
      <c r="D251" s="37">
        <v>278.176201067616</v>
      </c>
    </row>
    <row r="252" spans="8:8" ht="27.75" customHeight="1">
      <c r="A252" t="s">
        <v>9</v>
      </c>
      <c r="C252" t="s">
        <v>47</v>
      </c>
      <c r="D252" s="37">
        <v>162560.953532761</v>
      </c>
    </row>
    <row r="253" spans="8:8" ht="27.75" customHeight="1">
      <c r="A253" t="s">
        <v>9</v>
      </c>
      <c r="B253" t="s">
        <v>152</v>
      </c>
      <c r="C253" t="s">
        <v>151</v>
      </c>
      <c r="D253" s="37">
        <v>692384.782528881</v>
      </c>
    </row>
    <row r="254" spans="8:8" ht="27.75" customHeight="1">
      <c r="A254" t="s">
        <v>12</v>
      </c>
      <c r="B254" t="s">
        <v>154</v>
      </c>
      <c r="C254" t="s">
        <v>153</v>
      </c>
      <c r="D254" s="37">
        <v>1525.69870162973</v>
      </c>
    </row>
    <row r="255" spans="8:8" ht="27.75" customHeight="1">
      <c r="A255" t="s">
        <v>12</v>
      </c>
      <c r="B255" t="s">
        <v>14</v>
      </c>
      <c r="C255" t="s">
        <v>13</v>
      </c>
      <c r="D255" s="37">
        <v>67933.4439750699</v>
      </c>
    </row>
    <row r="256" spans="8:8" ht="27.75" customHeight="1">
      <c r="A256" t="s">
        <v>12</v>
      </c>
      <c r="B256" t="s">
        <v>30</v>
      </c>
      <c r="C256" t="s">
        <v>29</v>
      </c>
      <c r="D256" s="37">
        <v>34110.8779971046</v>
      </c>
    </row>
    <row r="257" spans="8:8" ht="27.75" customHeight="1">
      <c r="A257" t="s">
        <v>12</v>
      </c>
      <c r="B257" t="s">
        <v>39</v>
      </c>
      <c r="C257" t="s">
        <v>38</v>
      </c>
      <c r="D257" s="37">
        <v>10384.931098865</v>
      </c>
    </row>
    <row r="258" spans="8:8" ht="27.75" customHeight="1">
      <c r="A258" t="s">
        <v>12</v>
      </c>
      <c r="B258" t="s">
        <v>209</v>
      </c>
      <c r="C258" t="s">
        <v>208</v>
      </c>
      <c r="D258" s="37">
        <v>51395.0202702787</v>
      </c>
    </row>
    <row r="259" spans="8:8" ht="27.75" customHeight="1">
      <c r="A259" t="s">
        <v>12</v>
      </c>
      <c r="B259" t="s">
        <v>599</v>
      </c>
      <c r="C259" t="s">
        <v>598</v>
      </c>
      <c r="D259" s="37">
        <v>2990.76250196899</v>
      </c>
    </row>
    <row r="260" spans="8:8" ht="27.75" customHeight="1">
      <c r="A260" t="s">
        <v>12</v>
      </c>
      <c r="B260" t="s">
        <v>139</v>
      </c>
      <c r="C260" t="s">
        <v>138</v>
      </c>
      <c r="D260" s="37">
        <v>12580.8859368419</v>
      </c>
    </row>
    <row r="261" spans="8:8" ht="27.75" customHeight="1">
      <c r="A261" t="s">
        <v>12</v>
      </c>
      <c r="B261" t="s">
        <v>427</v>
      </c>
      <c r="C261" t="s">
        <v>426</v>
      </c>
      <c r="D261" s="37">
        <v>415.999772646398</v>
      </c>
    </row>
    <row r="262" spans="8:8" ht="27.75" customHeight="1">
      <c r="A262" t="s">
        <v>948</v>
      </c>
      <c r="B262" t="s">
        <v>949</v>
      </c>
      <c r="C262" t="s">
        <v>601</v>
      </c>
      <c r="D262" s="37">
        <v>4200.82989262068</v>
      </c>
    </row>
    <row r="263" spans="8:8" ht="27.75" customHeight="1">
      <c r="A263" t="s">
        <v>793</v>
      </c>
      <c r="B263" t="s">
        <v>794</v>
      </c>
      <c r="C263" t="s">
        <v>601</v>
      </c>
      <c r="D263" s="37">
        <v>2477.00895980362</v>
      </c>
    </row>
    <row r="264" spans="8:8" ht="27.75" customHeight="1">
      <c r="A264" t="s">
        <v>726</v>
      </c>
      <c r="B264" t="s">
        <v>728</v>
      </c>
      <c r="C264" t="s">
        <v>727</v>
      </c>
      <c r="D264" s="37">
        <v>26968.2778759612</v>
      </c>
    </row>
    <row r="265" spans="8:8" ht="27.75" customHeight="1">
      <c r="A265" t="s">
        <v>314</v>
      </c>
      <c r="B265" t="s">
        <v>316</v>
      </c>
      <c r="C265" t="s">
        <v>315</v>
      </c>
      <c r="D265" s="37">
        <v>1458.05553886926</v>
      </c>
    </row>
    <row r="266" spans="8:8" ht="27.75" customHeight="1">
      <c r="A266" t="s">
        <v>1011</v>
      </c>
      <c r="B266" t="s">
        <v>1012</v>
      </c>
      <c r="C266" t="s">
        <v>1007</v>
      </c>
      <c r="D266" s="37">
        <v>1995.96063470809</v>
      </c>
    </row>
    <row r="267" spans="8:8" ht="27.75" customHeight="1">
      <c r="A267" t="s">
        <v>841</v>
      </c>
      <c r="B267" t="s">
        <v>843</v>
      </c>
      <c r="C267" t="s">
        <v>842</v>
      </c>
      <c r="D267" s="37">
        <v>258.11820199778</v>
      </c>
    </row>
    <row r="268" spans="8:8" ht="27.75" customHeight="1">
      <c r="A268" t="s">
        <v>861</v>
      </c>
      <c r="B268" t="s">
        <v>863</v>
      </c>
      <c r="C268" t="s">
        <v>862</v>
      </c>
      <c r="D268" s="37">
        <v>5788.2488903436</v>
      </c>
    </row>
    <row r="269" spans="8:8" ht="27.75" customHeight="1">
      <c r="A269" t="s">
        <v>1002</v>
      </c>
      <c r="B269" t="s">
        <v>1004</v>
      </c>
      <c r="C269" t="s">
        <v>1003</v>
      </c>
      <c r="D269" s="37">
        <v>909.254404466501</v>
      </c>
    </row>
    <row r="270" spans="8:8" ht="27.75" customHeight="1">
      <c r="A270" t="s">
        <v>944</v>
      </c>
      <c r="B270" t="s">
        <v>946</v>
      </c>
      <c r="C270" t="s">
        <v>945</v>
      </c>
      <c r="D270" s="37">
        <v>406.484272070212</v>
      </c>
    </row>
    <row r="271" spans="8:8" ht="27.75" customHeight="1">
      <c r="A271" t="s">
        <v>906</v>
      </c>
      <c r="B271" t="s">
        <v>907</v>
      </c>
      <c r="C271" t="s">
        <v>727</v>
      </c>
      <c r="D271" s="37">
        <v>8386.25228911319</v>
      </c>
    </row>
    <row r="272" spans="8:8" ht="27.75" customHeight="1">
      <c r="A272" t="s">
        <v>875</v>
      </c>
      <c r="B272" t="s">
        <v>876</v>
      </c>
      <c r="C272" t="s">
        <v>873</v>
      </c>
      <c r="D272" s="37">
        <v>8624.38720947798</v>
      </c>
    </row>
    <row r="273" spans="8:8" ht="27.75" customHeight="1">
      <c r="A273" t="s">
        <v>799</v>
      </c>
      <c r="B273" t="s">
        <v>801</v>
      </c>
      <c r="C273" t="s">
        <v>800</v>
      </c>
      <c r="D273" s="37">
        <v>1715.59879389313</v>
      </c>
    </row>
    <row r="274" spans="8:8" ht="27.75" customHeight="1">
      <c r="A274" t="s">
        <v>955</v>
      </c>
      <c r="B274" t="s">
        <v>956</v>
      </c>
      <c r="C274" t="s">
        <v>873</v>
      </c>
      <c r="D274" s="37">
        <v>2346.50511394956</v>
      </c>
    </row>
    <row r="275" spans="8:8" ht="27.75" customHeight="1">
      <c r="A275" t="s">
        <v>818</v>
      </c>
      <c r="B275" t="s">
        <v>819</v>
      </c>
      <c r="C275" t="s">
        <v>727</v>
      </c>
      <c r="D275" s="37">
        <v>735.265941407826</v>
      </c>
    </row>
    <row r="276" spans="8:8" ht="27.75" customHeight="1">
      <c r="A276" t="s">
        <v>609</v>
      </c>
      <c r="B276" t="s">
        <v>611</v>
      </c>
      <c r="C276" t="s">
        <v>610</v>
      </c>
      <c r="D276" s="37">
        <v>1245.07489584539</v>
      </c>
    </row>
    <row r="277" spans="8:8" ht="27.75" customHeight="1">
      <c r="A277" t="s">
        <v>600</v>
      </c>
      <c r="B277" t="s">
        <v>602</v>
      </c>
      <c r="C277" t="s">
        <v>601</v>
      </c>
      <c r="D277" s="37">
        <v>2878.12153724784</v>
      </c>
    </row>
    <row r="278" spans="8:8" ht="27.75" customHeight="1">
      <c r="A278" t="s">
        <v>864</v>
      </c>
      <c r="B278" t="s">
        <v>866</v>
      </c>
      <c r="C278" t="s">
        <v>865</v>
      </c>
      <c r="D278" s="37">
        <v>5788.2488903436</v>
      </c>
    </row>
    <row r="279" spans="8:8" ht="27.75" customHeight="1">
      <c r="A279" t="s">
        <v>877</v>
      </c>
      <c r="B279" t="s">
        <v>879</v>
      </c>
      <c r="C279" t="s">
        <v>878</v>
      </c>
      <c r="D279" s="37">
        <v>8624.38720947798</v>
      </c>
    </row>
    <row r="280" spans="8:8" ht="27.75" customHeight="1">
      <c r="A280" t="s">
        <v>1013</v>
      </c>
      <c r="B280" t="s">
        <v>1015</v>
      </c>
      <c r="C280" t="s">
        <v>1014</v>
      </c>
      <c r="D280" s="37">
        <v>1995.96063470809</v>
      </c>
    </row>
    <row r="281" spans="8:8" ht="27.75" customHeight="1">
      <c r="A281" t="s">
        <v>310</v>
      </c>
      <c r="B281" t="s">
        <v>312</v>
      </c>
      <c r="C281" t="s">
        <v>311</v>
      </c>
      <c r="D281" s="37">
        <v>789.385008237232</v>
      </c>
    </row>
    <row r="282" spans="8:8" ht="27.75" customHeight="1">
      <c r="A282" t="s">
        <v>1021</v>
      </c>
      <c r="B282" t="s">
        <v>1023</v>
      </c>
      <c r="C282" t="s">
        <v>102</v>
      </c>
      <c r="D282" s="37">
        <v>11104.8234360765</v>
      </c>
    </row>
    <row r="283" spans="8:8" ht="27.75" customHeight="1">
      <c r="A283" t="s">
        <v>1021</v>
      </c>
      <c r="B283" t="s">
        <v>1022</v>
      </c>
      <c r="C283" t="s">
        <v>1020</v>
      </c>
      <c r="D283" s="37">
        <v>18548.8409615385</v>
      </c>
    </row>
    <row r="284" spans="8:8" ht="27.75" customHeight="1">
      <c r="A284" t="s">
        <v>1030</v>
      </c>
      <c r="B284" t="s">
        <v>1031</v>
      </c>
      <c r="C284" t="s">
        <v>439</v>
      </c>
      <c r="D284" s="37">
        <v>20922.741372629</v>
      </c>
    </row>
    <row r="285" spans="8:8" ht="27.75" customHeight="1">
      <c r="A285" t="s">
        <v>1032</v>
      </c>
      <c r="B285" t="s">
        <v>1033</v>
      </c>
      <c r="C285" t="s">
        <v>442</v>
      </c>
      <c r="D285" s="37">
        <v>20922.741372629</v>
      </c>
    </row>
    <row r="286" spans="8:8" ht="27.75" customHeight="1">
      <c r="A286" t="s">
        <v>1034</v>
      </c>
      <c r="B286" t="s">
        <v>1035</v>
      </c>
      <c r="C286" t="s">
        <v>445</v>
      </c>
      <c r="D286" s="37">
        <v>209227.41372629</v>
      </c>
    </row>
    <row r="287" spans="8:8" ht="27.75" customHeight="1">
      <c r="A287" t="s">
        <v>1040</v>
      </c>
      <c r="B287" t="s">
        <v>1041</v>
      </c>
      <c r="C287" t="s">
        <v>182</v>
      </c>
      <c r="D287" s="37">
        <v>75.918697489887</v>
      </c>
    </row>
    <row r="288" spans="8:8" ht="27.75" customHeight="1">
      <c r="A288" t="s">
        <v>1042</v>
      </c>
      <c r="B288" t="s">
        <v>1043</v>
      </c>
      <c r="C288" t="s">
        <v>70</v>
      </c>
      <c r="D288" s="37">
        <v>1.21469915983819</v>
      </c>
    </row>
    <row r="289" spans="8:8" ht="27.75" customHeight="1">
      <c r="A289" t="s">
        <v>1044</v>
      </c>
      <c r="B289" t="s">
        <v>1045</v>
      </c>
      <c r="C289" t="s">
        <v>186</v>
      </c>
      <c r="D289" s="37">
        <v>75.918697489887</v>
      </c>
    </row>
    <row r="290" spans="8:8" ht="27.75" customHeight="1">
      <c r="A290" t="s">
        <v>76</v>
      </c>
      <c r="B290" t="s">
        <v>638</v>
      </c>
      <c r="C290" t="s">
        <v>637</v>
      </c>
      <c r="D290" s="37">
        <v>38.0753929273084</v>
      </c>
    </row>
    <row r="291" spans="8:8" ht="27.75" customHeight="1">
      <c r="A291" t="s">
        <v>76</v>
      </c>
      <c r="B291" t="s">
        <v>94</v>
      </c>
      <c r="C291" t="s">
        <v>93</v>
      </c>
      <c r="D291" s="37">
        <v>973.937678818182</v>
      </c>
    </row>
    <row r="292" spans="8:8" ht="27.75" customHeight="1">
      <c r="A292" t="s">
        <v>76</v>
      </c>
      <c r="B292" t="s">
        <v>501</v>
      </c>
      <c r="C292" t="s">
        <v>500</v>
      </c>
      <c r="D292" s="37">
        <v>181898.065069874</v>
      </c>
    </row>
    <row r="293" spans="8:8" ht="27.75" customHeight="1">
      <c r="A293" t="s">
        <v>76</v>
      </c>
      <c r="B293" t="s">
        <v>449</v>
      </c>
      <c r="C293" t="s">
        <v>448</v>
      </c>
      <c r="D293" s="37">
        <v>571.408157624341</v>
      </c>
    </row>
    <row r="294" spans="8:8" ht="27.75" customHeight="1">
      <c r="A294" t="s">
        <v>76</v>
      </c>
      <c r="B294" t="s">
        <v>78</v>
      </c>
      <c r="C294" t="s">
        <v>77</v>
      </c>
      <c r="D294" s="37">
        <v>7373.00245449622</v>
      </c>
    </row>
    <row r="295" spans="8:8" ht="27.75" customHeight="1">
      <c r="A295" t="s">
        <v>76</v>
      </c>
      <c r="B295" t="s">
        <v>117</v>
      </c>
      <c r="C295" t="s">
        <v>116</v>
      </c>
      <c r="D295" s="37">
        <v>192723.625072812</v>
      </c>
    </row>
    <row r="296" spans="8:8" ht="27.75" customHeight="1">
      <c r="A296" t="s">
        <v>76</v>
      </c>
      <c r="B296" t="s">
        <v>214</v>
      </c>
      <c r="C296" t="s">
        <v>213</v>
      </c>
      <c r="D296" s="37">
        <v>21109.0300673313</v>
      </c>
    </row>
    <row r="297" spans="8:8" ht="27.75" customHeight="1">
      <c r="A297" t="s">
        <v>76</v>
      </c>
      <c r="B297" t="s">
        <v>78</v>
      </c>
      <c r="C297" t="s">
        <v>77</v>
      </c>
      <c r="D297" s="37">
        <v>77.1501889302821</v>
      </c>
    </row>
  </sheetData>
  <autoFilter ref="A1:D297">
    <filterColumn colId="0" show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VOG-AL10</dc:creator>
  <cp:lastModifiedBy>玄玄²⁰¹⁷</cp:lastModifiedBy>
  <dcterms:created xsi:type="dcterms:W3CDTF">2006-09-13T03:21:00Z</dcterms:created>
  <dcterms:modified xsi:type="dcterms:W3CDTF">2021-12-19T00:44:04Z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2052-11.1.0.11194</vt:lpwstr>
  </property>
  <property fmtid="{D5CDD505-2E9C-101B-9397-08002B2CF9AE}" pid="4" name="ICV">
    <vt:lpwstr>29021892A99B4D1B952894291B9A356E</vt:lpwstr>
  </property>
</Properties>
</file>